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4240" windowHeight="13740"/>
  </bookViews>
  <sheets>
    <sheet name="Pasiūlymo 1 priedas" sheetId="13" r:id="rId1"/>
    <sheet name="Pasiūlymo tęsinys" sheetId="14" r:id="rId2"/>
    <sheet name="Pasiūlymų vertinimo kriterijai" sheetId="16" r:id="rId3"/>
    <sheet name="Apskaičiavimo tvarka" sheetId="17" r:id="rId4"/>
  </sheets>
  <definedNames>
    <definedName name="_xlnm._FilterDatabase" localSheetId="0" hidden="1">'Pasiūlymo 1 priedas'!$A$2:$M$143</definedName>
    <definedName name="OLE_LINK1" localSheetId="2">'Pasiūlymų vertinimo kriterijai'!$B$49</definedName>
    <definedName name="_xlnm.Print_Area" localSheetId="3">'Apskaičiavimo tvarka'!$A$1:$N$16</definedName>
    <definedName name="_xlnm.Print_Area" localSheetId="2">'Pasiūlymų vertinimo kriterijai'!$A$1:$G$45</definedName>
    <definedName name="_xlnm.Print_Titles" localSheetId="0">'Pasiūlymo 1 priedas'!$2:$2</definedName>
    <definedName name="_xlnm.Print_Titles" localSheetId="2">'Pasiūlymų vertinimo kriterijai'!$25:$28</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77" i="13" l="1"/>
  <c r="M79" i="13" s="1"/>
  <c r="M78" i="13" s="1"/>
  <c r="K76" i="13"/>
  <c r="M116" i="13"/>
  <c r="M127" i="13"/>
  <c r="M133" i="13"/>
  <c r="M139" i="13"/>
  <c r="M145" i="13"/>
  <c r="M147" i="13" s="1"/>
  <c r="M146" i="13" s="1"/>
  <c r="M143" i="13"/>
  <c r="M137" i="13"/>
  <c r="M141" i="13" s="1"/>
  <c r="M140" i="13" s="1"/>
  <c r="M131" i="13"/>
  <c r="M135" i="13" s="1"/>
  <c r="M134" i="13" s="1"/>
  <c r="K126" i="13"/>
  <c r="M125" i="13"/>
  <c r="M129" i="13" s="1"/>
  <c r="M128" i="13" s="1"/>
  <c r="M124" i="13"/>
  <c r="M118" i="13"/>
  <c r="M117" i="13"/>
  <c r="M120" i="13" s="1"/>
  <c r="M122" i="13" s="1"/>
  <c r="M121" i="13" s="1"/>
  <c r="K111" i="13"/>
  <c r="M110" i="13"/>
  <c r="M109" i="13"/>
  <c r="M108" i="13"/>
  <c r="M112" i="13" s="1"/>
  <c r="M114" i="13" s="1"/>
  <c r="M113" i="13" s="1"/>
  <c r="M104" i="13"/>
  <c r="M106" i="13" s="1"/>
  <c r="M105" i="13" s="1"/>
  <c r="M102" i="13"/>
  <c r="M101" i="13"/>
  <c r="M100" i="13"/>
  <c r="M99" i="13"/>
  <c r="M98" i="13"/>
  <c r="M97" i="13"/>
  <c r="M96" i="13"/>
  <c r="M95" i="13"/>
  <c r="M94" i="13"/>
  <c r="M93" i="13"/>
  <c r="M92" i="13"/>
  <c r="M91" i="13"/>
  <c r="M41" i="13"/>
  <c r="M43" i="13" s="1"/>
  <c r="M42" i="13" s="1"/>
  <c r="K40" i="13"/>
  <c r="M23" i="13"/>
  <c r="M25" i="13" s="1"/>
  <c r="M24" i="13" s="1"/>
  <c r="K22" i="13"/>
</calcChain>
</file>

<file path=xl/sharedStrings.xml><?xml version="1.0" encoding="utf-8"?>
<sst xmlns="http://schemas.openxmlformats.org/spreadsheetml/2006/main" count="697" uniqueCount="386">
  <si>
    <t>Eil. Nr.</t>
  </si>
  <si>
    <t>EP-22</t>
  </si>
  <si>
    <t>MLT-D1052L</t>
  </si>
  <si>
    <t>MLT-D1042S</t>
  </si>
  <si>
    <t>MLT-D101S</t>
  </si>
  <si>
    <t>MLT-D111S</t>
  </si>
  <si>
    <t>MLT-D117S</t>
  </si>
  <si>
    <t>SCX-D4200A</t>
  </si>
  <si>
    <t>C7115X</t>
  </si>
  <si>
    <t>CE505X</t>
  </si>
  <si>
    <t>CE278A</t>
  </si>
  <si>
    <t>CF217A</t>
  </si>
  <si>
    <t>W1106A</t>
  </si>
  <si>
    <t>TN-2420</t>
  </si>
  <si>
    <t>TN-2320</t>
  </si>
  <si>
    <t>DR2400</t>
  </si>
  <si>
    <t>DR2300</t>
  </si>
  <si>
    <t>106R01487</t>
  </si>
  <si>
    <t>Tipas</t>
  </si>
  <si>
    <t>Originalas</t>
  </si>
  <si>
    <t>Analoginė</t>
  </si>
  <si>
    <t>CB435A</t>
  </si>
  <si>
    <t>CB436A</t>
  </si>
  <si>
    <t>CE285A</t>
  </si>
  <si>
    <t>CF280A</t>
  </si>
  <si>
    <t>CF283A</t>
  </si>
  <si>
    <t>Q2612A</t>
  </si>
  <si>
    <t>ML182</t>
  </si>
  <si>
    <t>MLT-D1082S</t>
  </si>
  <si>
    <t>TK-170</t>
  </si>
  <si>
    <t>NRG MP401</t>
  </si>
  <si>
    <t>MP401</t>
  </si>
  <si>
    <t>NRG MP301</t>
  </si>
  <si>
    <t>MP301</t>
  </si>
  <si>
    <t>NRG MP201</t>
  </si>
  <si>
    <t>MP201</t>
  </si>
  <si>
    <t>C13T00S24A</t>
  </si>
  <si>
    <t>C13T00S34A</t>
  </si>
  <si>
    <t>C13T00S44A</t>
  </si>
  <si>
    <t>C13T00S14A</t>
  </si>
  <si>
    <t>HP</t>
  </si>
  <si>
    <t>CF226X</t>
  </si>
  <si>
    <t>C4092A</t>
  </si>
  <si>
    <t>CE505A</t>
  </si>
  <si>
    <t>Epson</t>
  </si>
  <si>
    <t>Utax</t>
  </si>
  <si>
    <t>CF244A</t>
  </si>
  <si>
    <t>OKI</t>
  </si>
  <si>
    <t>Pantum</t>
  </si>
  <si>
    <t>TL-425U</t>
  </si>
  <si>
    <t>Samsung</t>
  </si>
  <si>
    <t>PK-1011</t>
  </si>
  <si>
    <t>CF283X</t>
  </si>
  <si>
    <t>C13T671600</t>
  </si>
  <si>
    <t>Gamintojas</t>
  </si>
  <si>
    <t>Lexmark</t>
  </si>
  <si>
    <t>Kyocera</t>
  </si>
  <si>
    <t>EcoTank, M</t>
  </si>
  <si>
    <t>EcoTank, C</t>
  </si>
  <si>
    <t>EcoTank, Y</t>
  </si>
  <si>
    <t>EcoTank, K</t>
  </si>
  <si>
    <t>B432dn</t>
  </si>
  <si>
    <t>MP601</t>
  </si>
  <si>
    <t>Aculaser M 2300/2400</t>
  </si>
  <si>
    <t>Ecosys FS-1320D/DN, 1370DN</t>
  </si>
  <si>
    <t>Nashuatec</t>
  </si>
  <si>
    <t>CD 1116</t>
  </si>
  <si>
    <t>1T02RY0TA0</t>
  </si>
  <si>
    <t>P3305DN</t>
  </si>
  <si>
    <t>Workforce Pro C5790 DWF, K</t>
  </si>
  <si>
    <t>Workforce Pro C5790 DWF, C</t>
  </si>
  <si>
    <t>Workforce Pro C5790 DWF, M</t>
  </si>
  <si>
    <t>Workforce Pro C5790 DWF, Y</t>
  </si>
  <si>
    <t>C13T945340 (T9453)</t>
  </si>
  <si>
    <t>C13T945440 (T9454)</t>
  </si>
  <si>
    <t>C13T945140 (T9451)</t>
  </si>
  <si>
    <t>C13T945240 (T9452)</t>
  </si>
  <si>
    <t>WorkForce Pro WF-C5210DW</t>
  </si>
  <si>
    <t>LaserJet 1100/3200</t>
  </si>
  <si>
    <t>LaserJet P1005/1006</t>
  </si>
  <si>
    <t>LaserJet M1120/M1522/P1505</t>
  </si>
  <si>
    <t>LaserJet Pro M 1536/1538/1539/1606</t>
  </si>
  <si>
    <t>LaserJet P 2030/2035/2050/2055</t>
  </si>
  <si>
    <t>LaserJet P 2050/2055</t>
  </si>
  <si>
    <t xml:space="preserve">LaserJet Pro MFP M 130/M 102 </t>
  </si>
  <si>
    <t>LaserJet Pro 400 M401</t>
  </si>
  <si>
    <t>CF280X</t>
  </si>
  <si>
    <t>LaserJet Pro MFP M 120/125/126/127/201/202</t>
  </si>
  <si>
    <t>Color LaserJet Pro M 452dn, K</t>
  </si>
  <si>
    <t>Color LaserJet Pro M 452dn, C</t>
  </si>
  <si>
    <t>Color LaserJet Pro M 452dn, Y</t>
  </si>
  <si>
    <t>Color LaserJet Pro M 452dn, M</t>
  </si>
  <si>
    <t>Color LaserJet Pro M 254dw, K</t>
  </si>
  <si>
    <t>Color LaserJet Pro M 254dw, C</t>
  </si>
  <si>
    <t>Color LaserJet Pro M 254dw, M</t>
  </si>
  <si>
    <t>Color LaserJet Pro M 254dw, Y</t>
  </si>
  <si>
    <t>Xpress M 2071/2070/2020/2021/2022</t>
  </si>
  <si>
    <t>SCX4200</t>
  </si>
  <si>
    <t>SL-M 3325/3825</t>
  </si>
  <si>
    <t>Vertė, be PVM</t>
  </si>
  <si>
    <t>C13S050167</t>
  </si>
  <si>
    <t>EPL 6200</t>
  </si>
  <si>
    <t>Workforce AL-M200DN</t>
  </si>
  <si>
    <t>LaserJet 1000/1005W/1200/1220/3300</t>
  </si>
  <si>
    <t>NRG SP3510SF</t>
  </si>
  <si>
    <t>ML 1915</t>
  </si>
  <si>
    <t>SCX 4655FN</t>
  </si>
  <si>
    <t>ML 2165</t>
  </si>
  <si>
    <t>ML 1660</t>
  </si>
  <si>
    <t>TK410</t>
  </si>
  <si>
    <t>KM-1650</t>
  </si>
  <si>
    <t>ML-1640/2240</t>
  </si>
  <si>
    <t>Brother</t>
  </si>
  <si>
    <t>DCP L2510D</t>
  </si>
  <si>
    <t>MFC L-2700DW</t>
  </si>
  <si>
    <t>MFC L-2700W</t>
  </si>
  <si>
    <t>Canon</t>
  </si>
  <si>
    <t>I-Sensys LBP-2900</t>
  </si>
  <si>
    <t>LBP-810</t>
  </si>
  <si>
    <t>LBP-611Cn, M</t>
  </si>
  <si>
    <t>LBP-611Cn, Y</t>
  </si>
  <si>
    <t>LBP-611Cn, C</t>
  </si>
  <si>
    <t>LBP-611Cn, K</t>
  </si>
  <si>
    <t>LBP 6680 dn</t>
  </si>
  <si>
    <t>Xerox</t>
  </si>
  <si>
    <t>WC 3220</t>
  </si>
  <si>
    <t>LaserJet P 1002/1102/1104</t>
  </si>
  <si>
    <t>LaserJet Pro MFP M 426</t>
  </si>
  <si>
    <t>LaserJet Pro M 15W/17W/28W</t>
  </si>
  <si>
    <t>LaserJet Pro M201DW</t>
  </si>
  <si>
    <t>LaserJet 1010/1012/1015/1018/1020</t>
  </si>
  <si>
    <t>LaserJet MFP 135W</t>
  </si>
  <si>
    <t>LBP-351 DN</t>
  </si>
  <si>
    <t>C13S050584</t>
  </si>
  <si>
    <t>C13S050711</t>
  </si>
  <si>
    <t>Aculaser M 2000</t>
  </si>
  <si>
    <t>C13S050437</t>
  </si>
  <si>
    <t>LaserJet Pro MFP M227sdn</t>
  </si>
  <si>
    <t>LaserJet MFP M507dn</t>
  </si>
  <si>
    <t>CF289X</t>
  </si>
  <si>
    <t>CF410X</t>
  </si>
  <si>
    <t>CF411X</t>
  </si>
  <si>
    <t>CF412X</t>
  </si>
  <si>
    <t>CF413X</t>
  </si>
  <si>
    <t>CF540X</t>
  </si>
  <si>
    <t>CF541X</t>
  </si>
  <si>
    <t>CF542X</t>
  </si>
  <si>
    <t>CF543X</t>
  </si>
  <si>
    <t>Color LaserJet M856dn, K</t>
  </si>
  <si>
    <t>Color LaserJet M856dn, C</t>
  </si>
  <si>
    <t>Color LaserJet M856dn, M</t>
  </si>
  <si>
    <t>Color LaserJet M856dn, Y</t>
  </si>
  <si>
    <t>W2011X</t>
  </si>
  <si>
    <t>W2010X</t>
  </si>
  <si>
    <t>W2012X</t>
  </si>
  <si>
    <t>W2013X</t>
  </si>
  <si>
    <t>51B2H00</t>
  </si>
  <si>
    <t>MS417dn</t>
  </si>
  <si>
    <t>MLT-D204L</t>
  </si>
  <si>
    <t>Pirkimo dalies biudžetas, be PVM</t>
  </si>
  <si>
    <t>NRG MP601</t>
  </si>
  <si>
    <t>CF230X</t>
  </si>
  <si>
    <t>DL-425X</t>
  </si>
  <si>
    <t>CLT-K506L</t>
  </si>
  <si>
    <t>CLT-C506L</t>
  </si>
  <si>
    <t>CLT-Y506L</t>
  </si>
  <si>
    <t>CLT-M506L</t>
  </si>
  <si>
    <t xml:space="preserve"> CLX-6260</t>
  </si>
  <si>
    <t>7616A005 / CRG703</t>
  </si>
  <si>
    <t>3480B002 / CRG719H</t>
  </si>
  <si>
    <t>1245C002 / CRG045HC</t>
  </si>
  <si>
    <t>1243C002 / CRG045HY</t>
  </si>
  <si>
    <t>1244C002 / CRG045HM</t>
  </si>
  <si>
    <t>0288C001 / CRG039H</t>
  </si>
  <si>
    <t>Eksploatacinės medžiagos kodas</t>
  </si>
  <si>
    <t>Spausdintuvo modelis</t>
  </si>
  <si>
    <t>Siūlomas eksplatacinės medžiagos kodas</t>
  </si>
  <si>
    <t>Vieneto įkainis, Eur be PVM</t>
  </si>
  <si>
    <t>Perskaičiuoto resurso vieneto įkainis, Eur be PVM</t>
  </si>
  <si>
    <t>1 vnt. eksploatacinės medžiagos resursas, ne mažesnis kaip</t>
  </si>
  <si>
    <t>Siūlomas 1 vnt. eksploatacinės medžiagos resursas</t>
  </si>
  <si>
    <t>1245C002 / CRG045HBK</t>
  </si>
  <si>
    <t xml:space="preserve">Pradinė kaina </t>
  </si>
  <si>
    <t>12=8/9*10</t>
  </si>
  <si>
    <t>11=7*10</t>
  </si>
  <si>
    <t xml:space="preserve">Pirkimo objekto dalies Nr. </t>
  </si>
  <si>
    <t>1.</t>
  </si>
  <si>
    <t>1.1.</t>
  </si>
  <si>
    <t>1.2.</t>
  </si>
  <si>
    <t>1.3.</t>
  </si>
  <si>
    <t>1.4.</t>
  </si>
  <si>
    <t>2.</t>
  </si>
  <si>
    <t>2.4.</t>
  </si>
  <si>
    <t>2.5.</t>
  </si>
  <si>
    <t>2.3.</t>
  </si>
  <si>
    <t>2.2.</t>
  </si>
  <si>
    <t>2.1.</t>
  </si>
  <si>
    <t>2.6.</t>
  </si>
  <si>
    <t>2.7.</t>
  </si>
  <si>
    <t>2.8.</t>
  </si>
  <si>
    <t>3.</t>
  </si>
  <si>
    <t>3.1.</t>
  </si>
  <si>
    <t>3.2.</t>
  </si>
  <si>
    <t>3.3.</t>
  </si>
  <si>
    <t>3.4.</t>
  </si>
  <si>
    <t>3.5.</t>
  </si>
  <si>
    <t>3.6.</t>
  </si>
  <si>
    <t>3.7.</t>
  </si>
  <si>
    <t>3.8.</t>
  </si>
  <si>
    <t>3.9.</t>
  </si>
  <si>
    <t>3.10.</t>
  </si>
  <si>
    <t>3.11.</t>
  </si>
  <si>
    <t>3.12.</t>
  </si>
  <si>
    <t>3.13.</t>
  </si>
  <si>
    <t>4.</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</si>
  <si>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</si>
  <si>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</si>
  <si>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</si>
  <si>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</si>
  <si>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</si>
  <si>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</si>
  <si>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</si>
  <si>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</si>
  <si>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</si>
  <si>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</si>
  <si>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</si>
  <si>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</si>
  <si>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</si>
  <si>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</si>
  <si>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</si>
  <si>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</si>
  <si>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</si>
  <si>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</si>
  <si>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</si>
  <si>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</si>
  <si>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</si>
  <si>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</si>
  <si>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</si>
  <si>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</si>
  <si>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</si>
  <si>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</si>
  <si>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</si>
  <si>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</si>
  <si>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</si>
  <si>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</si>
  <si>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</si>
  <si>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5.</t>
  </si>
  <si>
    <t>5.1.</t>
  </si>
  <si>
    <t>5.2.</t>
  </si>
  <si>
    <t>5.3.</t>
  </si>
  <si>
    <t>5.4.</t>
  </si>
  <si>
    <t>5.5.</t>
  </si>
  <si>
    <t>6.</t>
  </si>
  <si>
    <t>Toneriai  "Samsung" spausdintuvams:</t>
  </si>
  <si>
    <t>Toneriai "Nsahuatec" spausdintuvams:</t>
  </si>
  <si>
    <t>6.1.</t>
  </si>
  <si>
    <t>6.2.</t>
  </si>
  <si>
    <t>6.3.</t>
  </si>
  <si>
    <t>6.4.</t>
  </si>
  <si>
    <t>6.5.</t>
  </si>
  <si>
    <t>6.6.</t>
  </si>
  <si>
    <t>6.7.</t>
  </si>
  <si>
    <t>6.8.</t>
  </si>
  <si>
    <t>6.9.</t>
  </si>
  <si>
    <t>6.10.</t>
  </si>
  <si>
    <t>6.11.</t>
  </si>
  <si>
    <t>6.12.</t>
  </si>
  <si>
    <t>Toneriai  "Utax" spausdintuvams:</t>
  </si>
  <si>
    <t>7.1.</t>
  </si>
  <si>
    <t>7.2.</t>
  </si>
  <si>
    <t>7.3.</t>
  </si>
  <si>
    <t>8.</t>
  </si>
  <si>
    <t>Toneriai "OKI" spausdintuvams</t>
  </si>
  <si>
    <t>8.1.</t>
  </si>
  <si>
    <t>8.2.</t>
  </si>
  <si>
    <t>8.3.</t>
  </si>
  <si>
    <t>9.</t>
  </si>
  <si>
    <t>9.1.</t>
  </si>
  <si>
    <t>Toneriai "Pantum" spausdintuvams</t>
  </si>
  <si>
    <t>9.2</t>
  </si>
  <si>
    <t>10.</t>
  </si>
  <si>
    <t>10.1.</t>
  </si>
  <si>
    <t>11.1.</t>
  </si>
  <si>
    <t>11.</t>
  </si>
  <si>
    <t>12.</t>
  </si>
  <si>
    <t>12.1.</t>
  </si>
  <si>
    <t>Toneriai "Kyocera" spausdintuvams:</t>
  </si>
  <si>
    <t>Toneriai "Lexmark" spausdintuvams:</t>
  </si>
  <si>
    <t>Toneriai "Xerox" spausdintuvams:</t>
  </si>
  <si>
    <t>Toneriai "Brother" spausdintuvams:</t>
  </si>
  <si>
    <t>Toneriai "Canon" spausdintuvams:</t>
  </si>
  <si>
    <t>Toneriai "Epson" spausdintuvams:</t>
  </si>
  <si>
    <t>Toneriai "HP" spausdintuvams:</t>
  </si>
  <si>
    <t>Pradinė bendra pasiūlymo kaina</t>
  </si>
  <si>
    <t>Galutinė bendra pasiūlymo kaina be PVM</t>
  </si>
  <si>
    <r>
      <t xml:space="preserve">Galutinė bendra pasiūlymo kaina </t>
    </r>
    <r>
      <rPr>
        <b/>
        <sz val="11"/>
        <color theme="1"/>
        <rFont val="Calibri"/>
        <family val="2"/>
        <charset val="186"/>
        <scheme val="minor"/>
      </rPr>
      <t>su PVM</t>
    </r>
  </si>
  <si>
    <t>Galutinė bendra pasiūlymo kaina su PVM</t>
  </si>
  <si>
    <t>2 lentelė</t>
  </si>
  <si>
    <t>Reikalavimas</t>
  </si>
  <si>
    <t>Atitiktį reikalavimams įrodantys dokumentai</t>
  </si>
  <si>
    <t>Pateikiamas dokumentas</t>
  </si>
  <si>
    <t>Kasetės turi turėti antrinio panaudojimo (pakartotinio užpildymo) galimybę.</t>
  </si>
  <si>
    <t>Tiekėjo deklaracija arba kiti lygiaverčiai įrodymai</t>
  </si>
  <si>
    <t xml:space="preserve">Ant kasetės ar jos pakuotės turi būti nurodyta, kad panaudota tuščia kasetė gali būti pakartotiniai užpildoma (jei gamintojui su kasete turi būti grąžinta ir kasetės pakuotė, tai irgi turi būti nurodyta). </t>
  </si>
  <si>
    <t>Gamintojo techniniai dokumentai arba kiti lygiaverčiai įrodymai</t>
  </si>
  <si>
    <t>Sunkiųjų metalų (švino, kadmio, gyvsidabrio ir chromo) kiekis neturi viršyti 100 ppm (miligramų kilogramui).</t>
  </si>
  <si>
    <t>Ekologinis ženklas the Blue Angel arba techniniai dokumentai, arba tiekėjo deklaracija, arba kiti lygiaverčiai įrodymai</t>
  </si>
  <si>
    <t>Kopijavimo milteliuose ir rašaluose neturi būti naudojamos cheminės medžiagos, klasifikuojamos priskiriant bet kurią iš nurodytų pavojingumo frazę pagal Europos Parlamento ir Tarybos reglamentą (EB) Nr. 1272/2008: kancerogeninės (H350, H350i, H351), sukeliančios paveldimus genetinius defektus (H340, H341), toksiškos reprodukcijai (H360D, H360F, H361f, H361d), toksiškos ar labai toksiškos (H310, H330).</t>
  </si>
  <si>
    <t>Kasetės milteliuose ir rašaluose neturi būti azodažiklių, galinčių skilti į tam tikrus aromatinius gaminus (pagal REACH reglamento XVII priedą).</t>
  </si>
  <si>
    <t>Gamintojo ir (ar) importuotojo raštiškas patvirtinimas apie pakuotės atitiktį arba kiti lygiaverčiai įrodymai</t>
  </si>
  <si>
    <t>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t>
  </si>
  <si>
    <t>iki 2 d.d.</t>
  </si>
  <si>
    <t>nuo 2-5 d.d.</t>
  </si>
  <si>
    <t>daugiau nei 5 d.d.</t>
  </si>
  <si>
    <r>
      <t>Vertinimo</t>
    </r>
    <r>
      <rPr>
        <sz val="11"/>
        <color rgb="FF000000"/>
        <rFont val="Times New Roman"/>
        <family val="1"/>
        <charset val="186"/>
      </rPr>
      <t xml:space="preserve"> kriterijai</t>
    </r>
  </si>
  <si>
    <r>
      <t xml:space="preserve">Parametro (P) vertinimas balais (maksimalus balas </t>
    </r>
    <r>
      <rPr>
        <b/>
        <sz val="11"/>
        <color rgb="FF000000"/>
        <rFont val="Times New Roman"/>
        <family val="1"/>
        <charset val="186"/>
      </rPr>
      <t>(R</t>
    </r>
    <r>
      <rPr>
        <b/>
        <vertAlign val="subscript"/>
        <sz val="11"/>
        <color rgb="FF000000"/>
        <rFont val="Times New Roman"/>
        <family val="1"/>
        <charset val="186"/>
      </rPr>
      <t xml:space="preserve">is max </t>
    </r>
    <r>
      <rPr>
        <b/>
        <sz val="11"/>
        <color rgb="FF000000"/>
        <rFont val="Times New Roman"/>
        <family val="1"/>
        <charset val="186"/>
      </rPr>
      <t>= 100)</t>
    </r>
  </si>
  <si>
    <r>
      <t>Kriterijaus funkcinio parametro lyginamasis svoris</t>
    </r>
    <r>
      <rPr>
        <b/>
        <sz val="11"/>
        <color rgb="FF000000"/>
        <rFont val="Times New Roman"/>
        <family val="1"/>
        <charset val="186"/>
      </rPr>
      <t xml:space="preserve"> L</t>
    </r>
    <r>
      <rPr>
        <b/>
        <vertAlign val="subscript"/>
        <sz val="11"/>
        <color rgb="FF000000"/>
        <rFont val="Times New Roman"/>
        <family val="1"/>
        <charset val="186"/>
      </rPr>
      <t>is</t>
    </r>
    <r>
      <rPr>
        <b/>
        <sz val="11"/>
        <color rgb="FF000000"/>
        <rFont val="Times New Roman"/>
        <family val="1"/>
        <charset val="186"/>
      </rPr>
      <t xml:space="preserve"> (svorių suma yra 1)</t>
    </r>
  </si>
  <si>
    <r>
      <t xml:space="preserve">Kriterijaus lyginamasis svoris ekonominio naudingumo įvertinime </t>
    </r>
    <r>
      <rPr>
        <b/>
        <sz val="11"/>
        <color rgb="FF000000"/>
        <rFont val="Times New Roman"/>
        <family val="1"/>
        <charset val="186"/>
      </rPr>
      <t>Y</t>
    </r>
    <r>
      <rPr>
        <b/>
        <vertAlign val="subscript"/>
        <sz val="11"/>
        <color rgb="FF000000"/>
        <rFont val="Times New Roman"/>
        <family val="1"/>
        <charset val="186"/>
      </rPr>
      <t>i</t>
    </r>
    <r>
      <rPr>
        <b/>
        <sz val="11"/>
        <color rgb="FF000000"/>
        <rFont val="Times New Roman"/>
        <family val="1"/>
        <charset val="186"/>
      </rPr>
      <t xml:space="preserve"> (svorių suma yra 100)</t>
    </r>
  </si>
  <si>
    <t>Pasiūlymo kaina (С)</t>
  </si>
  <si>
    <t>Kokybiniai kriterijai (T):</t>
  </si>
  <si>
    <t>1.1</t>
  </si>
  <si>
    <t xml:space="preserve">Pirmas kriterijus T1: </t>
  </si>
  <si>
    <t xml:space="preserve"> Analoginė</t>
  </si>
  <si>
    <r>
      <t xml:space="preserve">Galutinė bendra pasiūlymo kaina </t>
    </r>
    <r>
      <rPr>
        <b/>
        <sz val="11"/>
        <rFont val="Calibri"/>
        <family val="2"/>
        <charset val="186"/>
        <scheme val="minor"/>
      </rPr>
      <t>su PVM</t>
    </r>
  </si>
  <si>
    <t>Prekių pristatymo laikotarpis, Perkančiajai organizacijai Tiekėjui pateikus užsakymą</t>
  </si>
  <si>
    <t>1.1.1.</t>
  </si>
  <si>
    <t>nuo 5 iki 5d.d.</t>
  </si>
  <si>
    <t>1.1.2.</t>
  </si>
  <si>
    <t>1.1.3.</t>
  </si>
  <si>
    <r>
      <t>R</t>
    </r>
    <r>
      <rPr>
        <vertAlign val="subscript"/>
        <sz val="11"/>
        <color theme="1"/>
        <rFont val="Calibri"/>
        <family val="2"/>
        <charset val="186"/>
        <scheme val="minor"/>
      </rPr>
      <t>1.1.1.</t>
    </r>
    <r>
      <rPr>
        <sz val="11"/>
        <color theme="1"/>
        <rFont val="Calibri"/>
        <family val="2"/>
        <charset val="186"/>
        <scheme val="minor"/>
      </rPr>
      <t>=</t>
    </r>
    <r>
      <rPr>
        <sz val="11"/>
        <color theme="1"/>
        <rFont val="Calibri"/>
        <family val="2"/>
        <scheme val="minor"/>
      </rPr>
      <t>100</t>
    </r>
  </si>
  <si>
    <r>
      <t>R</t>
    </r>
    <r>
      <rPr>
        <vertAlign val="subscript"/>
        <sz val="11"/>
        <color theme="1"/>
        <rFont val="Calibri"/>
        <family val="2"/>
        <charset val="186"/>
        <scheme val="minor"/>
      </rPr>
      <t>1.1.2.</t>
    </r>
    <r>
      <rPr>
        <sz val="11"/>
        <color theme="1"/>
        <rFont val="Calibri"/>
        <family val="2"/>
        <scheme val="minor"/>
      </rPr>
      <t>=50</t>
    </r>
  </si>
  <si>
    <r>
      <t>R</t>
    </r>
    <r>
      <rPr>
        <vertAlign val="subscript"/>
        <sz val="11"/>
        <color theme="1"/>
        <rFont val="Calibri"/>
        <family val="2"/>
        <charset val="186"/>
        <scheme val="minor"/>
      </rPr>
      <t>1.1.3.</t>
    </r>
    <r>
      <rPr>
        <sz val="11"/>
        <color theme="1"/>
        <rFont val="Calibri"/>
        <family val="2"/>
        <scheme val="minor"/>
      </rPr>
      <t>=0</t>
    </r>
  </si>
  <si>
    <t xml:space="preserve">2. </t>
  </si>
  <si>
    <t>Antras kriterijus T2:</t>
  </si>
  <si>
    <t>Siūlomos prekės atitinka minimalius aplinkosauginius reikalavimus</t>
  </si>
  <si>
    <t>2.1.1</t>
  </si>
  <si>
    <t>2.1.2</t>
  </si>
  <si>
    <t>2.1.3</t>
  </si>
  <si>
    <t>2.1.4</t>
  </si>
  <si>
    <t>2.1.5</t>
  </si>
  <si>
    <t>2.1.6</t>
  </si>
  <si>
    <r>
      <t>L</t>
    </r>
    <r>
      <rPr>
        <b/>
        <vertAlign val="subscript"/>
        <sz val="11"/>
        <color theme="1"/>
        <rFont val="Times New Roman"/>
        <family val="1"/>
        <charset val="186"/>
      </rPr>
      <t>1.1</t>
    </r>
    <r>
      <rPr>
        <b/>
        <sz val="11"/>
        <color theme="1"/>
        <rFont val="Times New Roman"/>
        <family val="1"/>
        <charset val="186"/>
      </rPr>
      <t>= 0,5</t>
    </r>
  </si>
  <si>
    <r>
      <t>L</t>
    </r>
    <r>
      <rPr>
        <b/>
        <vertAlign val="subscript"/>
        <sz val="11"/>
        <color theme="1"/>
        <rFont val="Times New Roman"/>
        <family val="1"/>
        <charset val="186"/>
      </rPr>
      <t>2.1</t>
    </r>
    <r>
      <rPr>
        <b/>
        <sz val="11"/>
        <color theme="1"/>
        <rFont val="Times New Roman"/>
        <family val="1"/>
        <charset val="186"/>
      </rPr>
      <t>= 0,5</t>
    </r>
  </si>
  <si>
    <r>
      <t>Y</t>
    </r>
    <r>
      <rPr>
        <b/>
        <vertAlign val="subscript"/>
        <sz val="10.5"/>
        <color rgb="FF000000"/>
        <rFont val="Times New Roman"/>
        <family val="1"/>
        <charset val="186"/>
      </rPr>
      <t>1</t>
    </r>
    <r>
      <rPr>
        <b/>
        <sz val="10.5"/>
        <color rgb="FF000000"/>
        <rFont val="Times New Roman"/>
        <family val="1"/>
        <charset val="186"/>
      </rPr>
      <t>=15</t>
    </r>
  </si>
  <si>
    <t>X=70</t>
  </si>
  <si>
    <r>
      <t>Y</t>
    </r>
    <r>
      <rPr>
        <b/>
        <vertAlign val="subscript"/>
        <sz val="10.5"/>
        <color rgb="FF000000"/>
        <rFont val="Times New Roman"/>
        <family val="1"/>
        <charset val="186"/>
      </rPr>
      <t>2</t>
    </r>
    <r>
      <rPr>
        <b/>
        <sz val="10.5"/>
        <color rgb="FF000000"/>
        <rFont val="Times New Roman"/>
        <family val="1"/>
        <charset val="186"/>
      </rPr>
      <t>=15</t>
    </r>
  </si>
  <si>
    <t>;</t>
  </si>
  <si>
    <t>Nurodyti darbo dienų (toliau - d.d.) terminą dėl prekių pristatymo</t>
  </si>
  <si>
    <t>Pateikiamas dokumentas/įsipareigojimas dėl prekių pristatymo</t>
  </si>
  <si>
    <r>
      <t>S=C+T</t>
    </r>
    <r>
      <rPr>
        <i/>
        <vertAlign val="subscript"/>
        <sz val="12"/>
        <color theme="1"/>
        <rFont val="Times New Roman"/>
        <family val="1"/>
        <charset val="186"/>
      </rPr>
      <t>1</t>
    </r>
    <r>
      <rPr>
        <i/>
        <sz val="12"/>
        <color theme="1"/>
        <rFont val="Times New Roman"/>
        <family val="1"/>
        <charset val="186"/>
      </rPr>
      <t>+T</t>
    </r>
    <r>
      <rPr>
        <i/>
        <vertAlign val="subscript"/>
        <sz val="12"/>
        <color theme="1"/>
        <rFont val="Times New Roman"/>
        <family val="1"/>
        <charset val="186"/>
      </rPr>
      <t>2</t>
    </r>
  </si>
  <si>
    <t>T1.</t>
  </si>
  <si>
    <t>T2.</t>
  </si>
  <si>
    <t>PASIŪLYMŲ VERTINIMO KRITERIJAI</t>
  </si>
  <si>
    <r>
      <rPr>
        <b/>
        <sz val="11"/>
        <color theme="1"/>
        <rFont val="Times New Roman"/>
        <family val="1"/>
        <charset val="186"/>
      </rPr>
      <t>PASIŪLYMŲ VERTINIMO TVARKA IR KRITERIJAI BEI EKONOMINIO NAUDINGUMO APSKAIČIAVIMO TVARKA</t>
    </r>
    <r>
      <rPr>
        <sz val="11"/>
        <color theme="1"/>
        <rFont val="Times New Roman"/>
        <family val="1"/>
        <charset val="186"/>
      </rPr>
      <t xml:space="preserve">
PASIŪLYMŲ VERTINIMO TVARKA
1.1. Perkančiosios organizacijos neatmesti pasiūlymai techninės specifikacijos 1-12 pirkimo dalims vertinami taikant ekonomiškai naudingiausio pasiūlymo vertinimo kriterijus šioje pirkimo dalyje nurodyta tvarka. 
1.2. Ekonomiškai naudingiausias pasiūlymas – tai pasiūlymas, kurio balų suma, apskaičiuota pagal toliau nustatytus pasiūlymų vertinimo kriterijus ir sąlygas, yra didžiausia. 
1.3. Kiekvienos atskiros pirkimo dalies pasiūlymų vertinimo kriterijai ir balų apskaičiavimo tvarka yra skirtinga ir nustatyta (žr. lentelė  „Pasiūlymo vertinimo kriterijai“. Nustatomas maksimalus bendras balų skaičius - 100 balų. 
1.4. Perkančioji organizacija pranešime apie sudarytą pasiūlymų eilę ir laimėjusį pasiūlymą nurodo kiekvieno ekonominio naudingumo būdu vertinto pasiūlymo kainą, kriterijų (T) balus, pasiūlymo kainos balą (C) ir bendrą pasiūlymo ekonominio naudingumo balą (S). </t>
    </r>
  </si>
  <si>
    <r>
      <t>R</t>
    </r>
    <r>
      <rPr>
        <vertAlign val="subscript"/>
        <sz val="11"/>
        <color theme="1"/>
        <rFont val="Calibri"/>
        <family val="2"/>
        <charset val="186"/>
        <scheme val="minor"/>
      </rPr>
      <t>2.1.1.</t>
    </r>
    <r>
      <rPr>
        <sz val="11"/>
        <color theme="1"/>
        <rFont val="Calibri"/>
        <family val="2"/>
        <charset val="186"/>
        <scheme val="minor"/>
      </rPr>
      <t>=</t>
    </r>
    <r>
      <rPr>
        <sz val="11"/>
        <color theme="1"/>
        <rFont val="Calibri"/>
        <family val="2"/>
        <scheme val="minor"/>
      </rPr>
      <t>15</t>
    </r>
  </si>
  <si>
    <r>
      <t>R</t>
    </r>
    <r>
      <rPr>
        <vertAlign val="subscript"/>
        <sz val="11"/>
        <color theme="1"/>
        <rFont val="Calibri"/>
        <family val="2"/>
        <charset val="186"/>
        <scheme val="minor"/>
      </rPr>
      <t>2.1.6.</t>
    </r>
    <r>
      <rPr>
        <sz val="11"/>
        <color theme="1"/>
        <rFont val="Calibri"/>
        <family val="2"/>
        <scheme val="minor"/>
      </rPr>
      <t>=30</t>
    </r>
  </si>
  <si>
    <r>
      <t>R</t>
    </r>
    <r>
      <rPr>
        <vertAlign val="subscript"/>
        <sz val="11"/>
        <color theme="1"/>
        <rFont val="Calibri"/>
        <family val="2"/>
        <charset val="186"/>
        <scheme val="minor"/>
      </rPr>
      <t>2.1.5.</t>
    </r>
    <r>
      <rPr>
        <sz val="11"/>
        <color theme="1"/>
        <rFont val="Calibri"/>
        <family val="2"/>
        <scheme val="minor"/>
      </rPr>
      <t>=20</t>
    </r>
  </si>
  <si>
    <r>
      <t>R</t>
    </r>
    <r>
      <rPr>
        <vertAlign val="subscript"/>
        <sz val="11"/>
        <color theme="1"/>
        <rFont val="Calibri"/>
        <family val="2"/>
        <charset val="186"/>
        <scheme val="minor"/>
      </rPr>
      <t>2.1.4</t>
    </r>
    <r>
      <rPr>
        <sz val="11"/>
        <color theme="1"/>
        <rFont val="Calibri"/>
        <family val="2"/>
        <scheme val="minor"/>
      </rPr>
      <t>.=20</t>
    </r>
  </si>
  <si>
    <r>
      <t>R</t>
    </r>
    <r>
      <rPr>
        <vertAlign val="subscript"/>
        <sz val="11"/>
        <color theme="1"/>
        <rFont val="Calibri"/>
        <family val="2"/>
        <charset val="186"/>
        <scheme val="minor"/>
      </rPr>
      <t>2.1.3.</t>
    </r>
    <r>
      <rPr>
        <sz val="11"/>
        <color theme="1"/>
        <rFont val="Calibri"/>
        <family val="2"/>
        <scheme val="minor"/>
      </rPr>
      <t>=30</t>
    </r>
  </si>
  <si>
    <r>
      <t>R</t>
    </r>
    <r>
      <rPr>
        <vertAlign val="subscript"/>
        <sz val="11"/>
        <color theme="1"/>
        <rFont val="Calibri"/>
        <family val="2"/>
        <charset val="186"/>
        <scheme val="minor"/>
      </rPr>
      <t>2.1.2.</t>
    </r>
    <r>
      <rPr>
        <sz val="11"/>
        <color theme="1"/>
        <rFont val="Calibri"/>
        <family val="2"/>
        <scheme val="minor"/>
      </rPr>
      <t>=15</t>
    </r>
  </si>
  <si>
    <r>
      <t>Pasiūlymo ekonominis naudingumas (kainos ir kokybės santykis)</t>
    </r>
    <r>
      <rPr>
        <sz val="12"/>
        <color theme="1"/>
        <rFont val="Times New Roman"/>
        <family val="1"/>
        <charset val="186"/>
      </rPr>
      <t xml:space="preserve"> (S) apskaičiuojamas sudedant tiekėjo pasiūlymo kainos ar sąnaudų (C) ir kitų kriterijų (T</t>
    </r>
    <r>
      <rPr>
        <vertAlign val="subscript"/>
        <sz val="12"/>
        <color theme="1"/>
        <rFont val="Times New Roman"/>
        <family val="1"/>
        <charset val="186"/>
      </rPr>
      <t>1</t>
    </r>
    <r>
      <rPr>
        <sz val="12"/>
        <color theme="1"/>
        <rFont val="Times New Roman"/>
        <family val="1"/>
        <charset val="186"/>
      </rPr>
      <t>,...T</t>
    </r>
    <r>
      <rPr>
        <vertAlign val="subscript"/>
        <sz val="12"/>
        <color theme="1"/>
        <rFont val="Times New Roman"/>
        <family val="1"/>
        <charset val="186"/>
      </rPr>
      <t>2</t>
    </r>
    <r>
      <rPr>
        <sz val="12"/>
        <color theme="1"/>
        <rFont val="Times New Roman"/>
        <family val="1"/>
        <charset val="186"/>
      </rPr>
      <t>) balus (kriterijų ir jų parametrų reikšmės yra apskaičiuojamos dviejų skaičių po kablelio tikslumu:</t>
    </r>
  </si>
  <si>
    <r>
      <t>3.</t>
    </r>
    <r>
      <rPr>
        <sz val="7"/>
        <color theme="1"/>
        <rFont val="Times New Roman"/>
        <family val="1"/>
        <charset val="186"/>
      </rPr>
      <t> </t>
    </r>
    <r>
      <rPr>
        <sz val="12"/>
        <color theme="1"/>
        <rFont val="Times New Roman"/>
        <family val="1"/>
        <charset val="186"/>
      </rPr>
      <t xml:space="preserve">Kiekvieno atskiro parametro </t>
    </r>
    <r>
      <rPr>
        <b/>
        <sz val="12"/>
        <color theme="1"/>
        <rFont val="Times New Roman"/>
        <family val="1"/>
        <charset val="186"/>
      </rPr>
      <t>(P</t>
    </r>
    <r>
      <rPr>
        <b/>
        <vertAlign val="subscript"/>
        <sz val="12"/>
        <color theme="1"/>
        <rFont val="Times New Roman"/>
        <family val="1"/>
        <charset val="186"/>
      </rPr>
      <t>is</t>
    </r>
    <r>
      <rPr>
        <b/>
        <sz val="12"/>
        <color theme="1"/>
        <rFont val="Times New Roman"/>
        <family val="1"/>
        <charset val="186"/>
      </rPr>
      <t xml:space="preserve">) </t>
    </r>
    <r>
      <rPr>
        <sz val="12"/>
        <color theme="1"/>
        <rFont val="Times New Roman"/>
        <family val="1"/>
        <charset val="186"/>
      </rPr>
      <t xml:space="preserve">vertinimas apskaičiuojamas: įvertinant jo reikšmę </t>
    </r>
    <r>
      <rPr>
        <b/>
        <sz val="12"/>
        <color theme="1"/>
        <rFont val="Times New Roman"/>
        <family val="1"/>
        <charset val="186"/>
      </rPr>
      <t>(R</t>
    </r>
    <r>
      <rPr>
        <b/>
        <vertAlign val="subscript"/>
        <sz val="12"/>
        <color theme="1"/>
        <rFont val="Times New Roman"/>
        <family val="1"/>
        <charset val="186"/>
      </rPr>
      <t xml:space="preserve">is </t>
    </r>
    <r>
      <rPr>
        <b/>
        <sz val="12"/>
        <color theme="1"/>
        <rFont val="Times New Roman"/>
        <family val="1"/>
        <charset val="186"/>
      </rPr>
      <t>)</t>
    </r>
    <r>
      <rPr>
        <sz val="12"/>
        <color theme="1"/>
        <rFont val="Times New Roman"/>
        <family val="1"/>
        <charset val="186"/>
      </rPr>
      <t xml:space="preserve"> balais (nuo 0 iki 100), palyginant su didžiausia įmanoma to paties parametro reikšme </t>
    </r>
    <r>
      <rPr>
        <b/>
        <sz val="12"/>
        <color theme="1"/>
        <rFont val="Times New Roman"/>
        <family val="1"/>
        <charset val="186"/>
      </rPr>
      <t>(R</t>
    </r>
    <r>
      <rPr>
        <b/>
        <vertAlign val="subscript"/>
        <sz val="12"/>
        <color theme="1"/>
        <rFont val="Times New Roman"/>
        <family val="1"/>
        <charset val="186"/>
      </rPr>
      <t xml:space="preserve">is max </t>
    </r>
    <r>
      <rPr>
        <b/>
        <sz val="12"/>
        <color theme="1"/>
        <rFont val="Times New Roman"/>
        <family val="1"/>
        <charset val="186"/>
      </rPr>
      <t xml:space="preserve">= 100 balų) </t>
    </r>
    <r>
      <rPr>
        <sz val="12"/>
        <color theme="1"/>
        <rFont val="Times New Roman"/>
        <family val="1"/>
        <charset val="186"/>
      </rPr>
      <t xml:space="preserve">ir padauginant iš vertinamo kriterijaus parametro lyginamojo svorio </t>
    </r>
    <r>
      <rPr>
        <b/>
        <sz val="12"/>
        <color theme="1"/>
        <rFont val="Times New Roman"/>
        <family val="1"/>
        <charset val="186"/>
      </rPr>
      <t>(L</t>
    </r>
    <r>
      <rPr>
        <b/>
        <vertAlign val="subscript"/>
        <sz val="12"/>
        <color theme="1"/>
        <rFont val="Times New Roman"/>
        <family val="1"/>
        <charset val="186"/>
      </rPr>
      <t>is</t>
    </r>
    <r>
      <rPr>
        <b/>
        <sz val="12"/>
        <color theme="1"/>
        <rFont val="Times New Roman"/>
        <family val="1"/>
        <charset val="186"/>
      </rPr>
      <t>)</t>
    </r>
    <r>
      <rPr>
        <sz val="12"/>
        <color theme="1"/>
        <rFont val="Times New Roman"/>
        <family val="1"/>
        <charset val="186"/>
      </rPr>
      <t>:</t>
    </r>
  </si>
  <si>
    <r>
      <t>2.</t>
    </r>
    <r>
      <rPr>
        <sz val="7"/>
        <color theme="1"/>
        <rFont val="Times New Roman"/>
        <family val="1"/>
        <charset val="186"/>
      </rPr>
      <t> </t>
    </r>
    <r>
      <rPr>
        <sz val="12"/>
        <color theme="1"/>
        <rFont val="Times New Roman"/>
        <family val="1"/>
        <charset val="186"/>
      </rPr>
      <t xml:space="preserve">Kokybinio kriterijų </t>
    </r>
    <r>
      <rPr>
        <b/>
        <sz val="12"/>
        <color theme="1"/>
        <rFont val="Times New Roman"/>
        <family val="1"/>
        <charset val="186"/>
      </rPr>
      <t>(T</t>
    </r>
    <r>
      <rPr>
        <b/>
        <vertAlign val="subscript"/>
        <sz val="12"/>
        <color theme="1"/>
        <rFont val="Times New Roman"/>
        <family val="1"/>
        <charset val="186"/>
      </rPr>
      <t>i</t>
    </r>
    <r>
      <rPr>
        <b/>
        <sz val="12"/>
        <color theme="1"/>
        <rFont val="Times New Roman"/>
        <family val="1"/>
        <charset val="186"/>
      </rPr>
      <t>)</t>
    </r>
    <r>
      <rPr>
        <sz val="12"/>
        <color theme="1"/>
        <rFont val="Times New Roman"/>
        <family val="1"/>
        <charset val="186"/>
      </rPr>
      <t xml:space="preserve"> balai apskaičiuojami šio kriterijaus parametrų įvertinimų </t>
    </r>
    <r>
      <rPr>
        <b/>
        <sz val="12"/>
        <color theme="1"/>
        <rFont val="Times New Roman"/>
        <family val="1"/>
        <charset val="186"/>
      </rPr>
      <t>(P</t>
    </r>
    <r>
      <rPr>
        <b/>
        <vertAlign val="subscript"/>
        <sz val="12"/>
        <color theme="1"/>
        <rFont val="Times New Roman"/>
        <family val="1"/>
        <charset val="186"/>
      </rPr>
      <t>is</t>
    </r>
    <r>
      <rPr>
        <b/>
        <sz val="12"/>
        <color theme="1"/>
        <rFont val="Times New Roman"/>
        <family val="1"/>
        <charset val="186"/>
      </rPr>
      <t>)</t>
    </r>
    <r>
      <rPr>
        <sz val="12"/>
        <color theme="1"/>
        <rFont val="Times New Roman"/>
        <family val="1"/>
        <charset val="186"/>
      </rPr>
      <t xml:space="preserve"> sumą padauginant iš vertinamo kriterijaus lyginamojo svorio </t>
    </r>
    <r>
      <rPr>
        <b/>
        <sz val="12"/>
        <color theme="1"/>
        <rFont val="Times New Roman"/>
        <family val="1"/>
        <charset val="186"/>
      </rPr>
      <t>(Y</t>
    </r>
    <r>
      <rPr>
        <b/>
        <vertAlign val="subscript"/>
        <sz val="12"/>
        <color theme="1"/>
        <rFont val="Times New Roman"/>
        <family val="1"/>
        <charset val="186"/>
      </rPr>
      <t>i</t>
    </r>
    <r>
      <rPr>
        <b/>
        <sz val="12"/>
        <color theme="1"/>
        <rFont val="Times New Roman"/>
        <family val="1"/>
        <charset val="186"/>
      </rPr>
      <t>)</t>
    </r>
    <r>
      <rPr>
        <sz val="12"/>
        <color theme="1"/>
        <rFont val="Times New Roman"/>
        <family val="1"/>
        <charset val="186"/>
      </rPr>
      <t>:</t>
    </r>
  </si>
  <si>
    <r>
      <t xml:space="preserve">1.Tiekėjo pasiūlymo kainos </t>
    </r>
    <r>
      <rPr>
        <b/>
        <sz val="12"/>
        <color theme="1"/>
        <rFont val="Times New Roman"/>
        <family val="1"/>
        <charset val="186"/>
      </rPr>
      <t>(C)</t>
    </r>
    <r>
      <rPr>
        <sz val="12"/>
        <color theme="1"/>
        <rFont val="Times New Roman"/>
        <family val="1"/>
        <charset val="186"/>
      </rPr>
      <t xml:space="preserve"> balas yra apskaičiuojamas mažiausios pasiūlytos kainos </t>
    </r>
    <r>
      <rPr>
        <b/>
        <sz val="12"/>
        <color theme="1"/>
        <rFont val="Times New Roman"/>
        <family val="1"/>
        <charset val="186"/>
      </rPr>
      <t>(C</t>
    </r>
    <r>
      <rPr>
        <b/>
        <vertAlign val="subscript"/>
        <sz val="12"/>
        <color theme="1"/>
        <rFont val="Times New Roman"/>
        <family val="1"/>
        <charset val="186"/>
      </rPr>
      <t>min</t>
    </r>
    <r>
      <rPr>
        <b/>
        <sz val="12"/>
        <color theme="1"/>
        <rFont val="Times New Roman"/>
        <family val="1"/>
        <charset val="186"/>
      </rPr>
      <t>)</t>
    </r>
    <r>
      <rPr>
        <sz val="12"/>
        <color theme="1"/>
        <rFont val="Times New Roman"/>
        <family val="1"/>
        <charset val="186"/>
      </rPr>
      <t xml:space="preserve"> ir vertinamo pasiūlymo kainos </t>
    </r>
    <r>
      <rPr>
        <b/>
        <sz val="12"/>
        <color theme="1"/>
        <rFont val="Times New Roman"/>
        <family val="1"/>
        <charset val="186"/>
      </rPr>
      <t>(C</t>
    </r>
    <r>
      <rPr>
        <b/>
        <vertAlign val="subscript"/>
        <sz val="12"/>
        <color theme="1"/>
        <rFont val="Times New Roman"/>
        <family val="1"/>
        <charset val="186"/>
      </rPr>
      <t>p</t>
    </r>
    <r>
      <rPr>
        <b/>
        <sz val="12"/>
        <color theme="1"/>
        <rFont val="Times New Roman"/>
        <family val="1"/>
        <charset val="186"/>
      </rPr>
      <t>)</t>
    </r>
    <r>
      <rPr>
        <sz val="12"/>
        <color theme="1"/>
        <rFont val="Times New Roman"/>
        <family val="1"/>
        <charset val="186"/>
      </rPr>
      <t xml:space="preserve"> santykį padauginant iš kainos lyginamojo svorio </t>
    </r>
    <r>
      <rPr>
        <b/>
        <sz val="12"/>
        <color theme="1"/>
        <rFont val="Times New Roman"/>
        <family val="1"/>
        <charset val="186"/>
      </rPr>
      <t>(X)</t>
    </r>
    <r>
      <rPr>
        <sz val="12"/>
        <color theme="1"/>
        <rFont val="Times New Roman"/>
        <family val="1"/>
        <charset val="186"/>
      </rPr>
      <t>:</t>
    </r>
  </si>
  <si>
    <r>
      <rPr>
        <b/>
        <sz val="11"/>
        <color theme="1"/>
        <rFont val="Times New Roman"/>
        <family val="1"/>
        <charset val="186"/>
      </rPr>
      <t xml:space="preserve">PASIŪLYMO KOKYBINIAI KRITERIJAI </t>
    </r>
    <r>
      <rPr>
        <sz val="11"/>
        <color theme="1"/>
        <rFont val="Times New Roman"/>
        <family val="1"/>
        <charset val="186"/>
      </rPr>
      <t xml:space="preserve">                                                                                                                                                                                                                                                  </t>
    </r>
    <r>
      <rPr>
        <i/>
        <sz val="11"/>
        <color theme="1"/>
        <rFont val="Times New Roman"/>
        <family val="1"/>
        <charset val="186"/>
      </rPr>
      <t>Siūlomos prekės visiškai atitinka spausdintuvams, kopijavimo aparatams, daugiafunkcinių įrenginių kasetėms, kopijavimo milteliams ir rašalams nustatytus minimalius aplinkos apsaugos kriterijus,  patvirtintus LR Aplinkos ministro 2011-06-28 įsakymu Nr. D1-508 „Produktų, kurių viešiesiems pirkimams taikytini aplinkos apsaugos kriterijai, sąrašas, aplinkos apsaugos kriterijų ir aplinkos apsaugos kriterijų, kuriuos perkančiosios organizacijos turi taikyti pirkdamos prekes, paslaugas ar darbus, taikymo tvarkos aprašas“(žr. aktuali redakcija):</t>
    </r>
  </si>
  <si>
    <r>
      <t>(Paaiškinimas: T</t>
    </r>
    <r>
      <rPr>
        <i/>
        <vertAlign val="subscript"/>
        <sz val="12"/>
        <color rgb="FFC00000"/>
        <rFont val="Times New Roman"/>
        <family val="1"/>
        <charset val="186"/>
      </rPr>
      <t xml:space="preserve">i </t>
    </r>
    <r>
      <rPr>
        <i/>
        <sz val="12"/>
        <color rgb="FFC00000"/>
        <rFont val="Times New Roman"/>
        <family val="1"/>
        <charset val="186"/>
      </rPr>
      <t>tai yra unifikuota, tai yra formulė bendru atveju, kiekvieno atitinkamu atveju vietoje indekso i rašomas atitinkamas indeksas, kuris koreliuoja su numatyta tvarka parametrų lentelėje. Kiekvienas kriterijus T yra lygus visų parametro gautų reikšmių ir lyginamojo svorio sandaugai).</t>
    </r>
  </si>
  <si>
    <t>(Paaiškinimas: Pis yra parametro reikšmė, kuri yra lygi parametro įvertinimo balais ir maksimalių balų skaičiui (visais atvejais 100 balų) santykiui, padaugintam iš funkcinio parametro lyginamojo svorio).</t>
  </si>
  <si>
    <t>(Paaiškinimas: Pvz: Jei yra trys pasiūlymai, skaitiklyje yra rašoma mažiausio pasiūlymo kaina, o vardiklyje vertinamojo pasiūlymo kaina. Šių kainų santykis yra dauginamas iš lyginamojo svorio. Taigi mažiausią kainą siūlantis pasiūlymas gauna visus įmanomus taškus, o didesnę kainą siūlantis gauna tiek taškų, kiek jis yra santykinai didesnis.).</t>
  </si>
  <si>
    <t>PASIŪLYMO EKONOMINIO NAUDINGUMO (KAINOS  IR KOKYBĖS SANTYKIO) APSKAIČIAVIMO TVARKA</t>
  </si>
  <si>
    <t>Kiekis 12 mėn</t>
  </si>
  <si>
    <t>* - Prekių, kurių kaina iki 1,00 Eur, vieneto įkainis pateikiamame pasiūlyme turi būti pateikiamas suapvalintas pagal aritmetikos taisykles iki dešimt tūkstantųjų (keturi skaičiai po kablelio) skaičiaus dalių.</t>
  </si>
  <si>
    <t>** - Prekių, kurių kaina virš 1,00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</si>
  <si>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r>
      <t>Tais atvejais, kai pagal galiojančius teisės aktus tiekėjui nereikia mokėti PVM, jis lentelės „PVM“ skilties nepildo ir nurodo priežastis, dėl kurių PVM nemokamas</t>
    </r>
    <r>
      <rPr>
        <i/>
        <sz val="11"/>
        <color theme="1"/>
        <rFont val="Times New Roman"/>
        <family val="1"/>
        <charset val="186"/>
      </rPr>
      <t>:____________________.</t>
    </r>
  </si>
  <si>
    <t>(Tiekėjo arba jo įgalioto asmens pareigų pavadinimas)</t>
  </si>
  <si>
    <t xml:space="preserve">(Parašas) </t>
  </si>
  <si>
    <t xml:space="preserve">(Vardas ir pavardė) </t>
  </si>
  <si>
    <t>Pasiūlymo 1 priedas                                                                                                                                                                                                    TECHNINĖ SPECIFIKACIJA</t>
  </si>
  <si>
    <t>13=7*12</t>
  </si>
  <si>
    <t xml:space="preserve">*  Lentelės grafoje  tipas , jei nurodyta  originalas, Tiekėjas turi teikti tik originalias (siūlomos originalios eksploatacinės medžiagos turi būti pagamintos originalios įrangos gamintojo (pagal OEM - „Original Equipment Manufacturer“ apibrėžimą)) ir kokybiškas eksploatacines medžiagas, tinkančias ES šalims. Jei lentelės grafoje tipas nurodyta analoginė, tai galima siūlyti to paties  kodo originalią arba lygiavertę nurodytą lentelėje eksploatacinę medžiagą, kurios resursas turi būti ne mažesnis, nei nurodytas lentelėje. 
** perskaičiuoto resurso vieneto įkainis taikomas tik laimėtojo nustatymui ir apskaičiuojamas taip: 1 vnt. eksploatacinės medžiagos resursą (nurodytą specifikacijos lentelės 8 stulpelyje) padalijus iš siūlomo 1 vnt. eksploatacinės medžiagos resurso ir padauginus iš siūlomo vieneto įkainio, Eur be PVM. Pvz.: 12000 / 15000 x 100 Eur = 80 Eur. Vertinant, ar pasiūlyme nurodyta kaina nėra neįprastai maža arba ar nėra per didelė, vertinama tiekėjo pasiūlyme nurodyta (pradinė) kaina, o ne palyginamoji kaina, kuri apskaičiuota aukščiau nurodytu būdu. *** Lentelėje nurodyti preliminarūs eksploatacinių medžiagų kiekiai, kurie nėra maksimalūs. Perkančioji organizacija eksploatacines medžiagas įsigis pagal poreikį.
Galutinė bendra pasiūlymo kaina skirta tik pasiūlymų vertinimui (palyginimui). Bendra pasiūlymo kaina be PVM negali viršyti Perkančiosios organizacijos maksimalios planuojamos lėšų sumos, skirtos kiekvienai pirkimo objekto daliai atskirai (nurodytos lentelės 14 punkte
****Keisti lentelės turinio ir formos negalima. Pildant lentelę būtina įrašyti reikalaujamą informaciją.
</t>
  </si>
  <si>
    <r>
      <t>PVM 21</t>
    </r>
    <r>
      <rPr>
        <sz val="11"/>
        <color theme="1"/>
        <rFont val="Calibri"/>
        <family val="2"/>
        <charset val="186"/>
      </rPr>
      <t>%</t>
    </r>
    <r>
      <rPr>
        <i/>
        <sz val="11"/>
        <color rgb="FFFF0000"/>
        <rFont val="Calibri"/>
        <family val="2"/>
        <charset val="186"/>
      </rPr>
      <t>(įrašyti taikomą PVM procentą)</t>
    </r>
  </si>
  <si>
    <r>
      <t xml:space="preserve">Pasiūlymo kaina EUR su PVM žodžiais: </t>
    </r>
    <r>
      <rPr>
        <i/>
        <u/>
        <sz val="11"/>
        <color theme="1"/>
        <rFont val="Times New Roman"/>
        <family val="1"/>
        <charset val="186"/>
      </rPr>
      <t>27375,52 dvidešimt septyni tūkstančiai trys šimtai septyniasdešimt penki eurai ir penkiasdešimt du centai.</t>
    </r>
  </si>
  <si>
    <t>Direktorius</t>
  </si>
  <si>
    <t>Lukas Alekna</t>
  </si>
  <si>
    <t>Iki 2 d.d</t>
  </si>
  <si>
    <t>Pasiūlymo 1 priedas</t>
  </si>
  <si>
    <t>Deklaracija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</si>
</sst>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41" x14ac:knownFonts="1">
    <font>
      <sz val="11"/>
      <color theme="1"/>
      <name val="Calibri"/>
      <family val="2"/>
      <scheme val="minor"/>
    </font>
    <font>
      <sz val="11"/>
      <color theme="1"/>
      <name val="Calibri"/>
      <family val="2"/>
      <charset val="186"/>
      <scheme val="minor"/>
    </font>
    <font>
      <i/>
      <sz val="11"/>
      <color theme="1"/>
      <name val="Calibri"/>
      <family val="2"/>
      <charset val="186"/>
      <scheme val="minor"/>
    </font>
    <font>
      <b/>
      <sz val="11"/>
      <color theme="1"/>
      <name val="Calibri"/>
      <family val="2"/>
      <charset val="186"/>
      <scheme val="minor"/>
    </font>
    <font>
      <sz val="11"/>
      <color theme="1"/>
      <name val="Calibri"/>
      <family val="2"/>
      <charset val="186"/>
    </font>
    <font>
      <b/>
      <i/>
      <sz val="11"/>
      <color theme="1"/>
      <name val="Calibri"/>
      <family val="2"/>
      <charset val="186"/>
      <scheme val="minor"/>
    </font>
    <font>
      <i/>
      <sz val="11"/>
      <color rgb="FFFF0000"/>
      <name val="Calibri"/>
      <family val="2"/>
      <charset val="186"/>
    </font>
    <font>
      <sz val="10"/>
      <color theme="1"/>
      <name val="Verdana"/>
      <family val="2"/>
      <charset val="186"/>
    </font>
    <font>
      <sz val="11"/>
      <color theme="1"/>
      <name val="Times New Roman"/>
      <family val="1"/>
      <charset val="186"/>
    </font>
    <font>
      <sz val="11"/>
      <color rgb="FF000000"/>
      <name val="Times New Roman"/>
      <family val="1"/>
      <charset val="186"/>
    </font>
    <font>
      <b/>
      <sz val="11"/>
      <color rgb="FF000000"/>
      <name val="Times New Roman"/>
      <family val="1"/>
      <charset val="186"/>
    </font>
    <font>
      <b/>
      <vertAlign val="subscript"/>
      <sz val="11"/>
      <color rgb="FF000000"/>
      <name val="Times New Roman"/>
      <family val="1"/>
      <charset val="186"/>
    </font>
    <font>
      <b/>
      <sz val="11"/>
      <color theme="1"/>
      <name val="Times New Roman"/>
      <family val="1"/>
      <charset val="186"/>
    </font>
    <font>
      <sz val="10.5"/>
      <color theme="1"/>
      <name val="Times New Roman"/>
      <family val="1"/>
      <charset val="186"/>
    </font>
    <font>
      <b/>
      <sz val="10.5"/>
      <color theme="1"/>
      <name val="Times New Roman"/>
      <family val="1"/>
      <charset val="186"/>
    </font>
    <font>
      <b/>
      <sz val="10.5"/>
      <color rgb="FF000000"/>
      <name val="Times New Roman"/>
      <family val="1"/>
      <charset val="186"/>
    </font>
    <font>
      <b/>
      <vertAlign val="subscript"/>
      <sz val="10.5"/>
      <color rgb="FF000000"/>
      <name val="Times New Roman"/>
      <family val="1"/>
      <charset val="186"/>
    </font>
    <font>
      <b/>
      <sz val="11"/>
      <color rgb="FFFF0000"/>
      <name val="Times New Roman"/>
      <family val="1"/>
      <charset val="186"/>
    </font>
    <font>
      <sz val="11"/>
      <color rgb="FFFF0000"/>
      <name val="Times New Roman"/>
      <family val="1"/>
      <charset val="186"/>
    </font>
    <font>
      <b/>
      <sz val="10.5"/>
      <color rgb="FFFF0000"/>
      <name val="Times New Roman"/>
      <family val="1"/>
      <charset val="186"/>
    </font>
    <font>
      <b/>
      <vertAlign val="subscript"/>
      <sz val="11"/>
      <color theme="1"/>
      <name val="Times New Roman"/>
      <family val="1"/>
      <charset val="186"/>
    </font>
    <font>
      <b/>
      <sz val="11"/>
      <name val="Calibri"/>
      <family val="2"/>
      <charset val="186"/>
      <scheme val="minor"/>
    </font>
    <font>
      <vertAlign val="subscript"/>
      <sz val="11"/>
      <color theme="1"/>
      <name val="Calibri"/>
      <family val="2"/>
      <charset val="186"/>
      <scheme val="minor"/>
    </font>
    <font>
      <sz val="8"/>
      <name val="Calibri"/>
      <family val="2"/>
      <scheme val="minor"/>
    </font>
    <font>
      <b/>
      <sz val="12"/>
      <color theme="1"/>
      <name val="Times New Roman"/>
      <family val="1"/>
      <charset val="186"/>
    </font>
    <font>
      <sz val="12"/>
      <color theme="1"/>
      <name val="Times New Roman"/>
      <family val="1"/>
      <charset val="186"/>
    </font>
    <font>
      <vertAlign val="subscript"/>
      <sz val="12"/>
      <color theme="1"/>
      <name val="Times New Roman"/>
      <family val="1"/>
      <charset val="186"/>
    </font>
    <font>
      <i/>
      <sz val="12"/>
      <color theme="1"/>
      <name val="Times New Roman"/>
      <family val="1"/>
      <charset val="186"/>
    </font>
    <font>
      <i/>
      <vertAlign val="subscript"/>
      <sz val="12"/>
      <color theme="1"/>
      <name val="Times New Roman"/>
      <family val="1"/>
      <charset val="186"/>
    </font>
    <font>
      <sz val="7"/>
      <color theme="1"/>
      <name val="Times New Roman"/>
      <family val="1"/>
      <charset val="186"/>
    </font>
    <font>
      <b/>
      <vertAlign val="subscript"/>
      <sz val="12"/>
      <color theme="1"/>
      <name val="Times New Roman"/>
      <family val="1"/>
      <charset val="186"/>
    </font>
    <font>
      <i/>
      <sz val="12"/>
      <color rgb="FFC00000"/>
      <name val="Times New Roman"/>
      <family val="1"/>
      <charset val="186"/>
    </font>
    <font>
      <i/>
      <vertAlign val="subscript"/>
      <sz val="12"/>
      <color rgb="FFC00000"/>
      <name val="Times New Roman"/>
      <family val="1"/>
      <charset val="186"/>
    </font>
    <font>
      <i/>
      <sz val="11"/>
      <color rgb="FFC00000"/>
      <name val="Times New Roman"/>
      <family val="1"/>
      <charset val="186"/>
    </font>
    <font>
      <sz val="11"/>
      <name val="Calibri"/>
      <family val="2"/>
      <scheme val="minor"/>
    </font>
    <font>
      <sz val="10"/>
      <name val="Verdana"/>
      <family val="2"/>
      <charset val="186"/>
    </font>
    <font>
      <b/>
      <sz val="10"/>
      <color theme="1"/>
      <name val="Calibri"/>
      <family val="2"/>
      <charset val="186"/>
      <scheme val="minor"/>
    </font>
    <font>
      <b/>
      <i/>
      <sz val="11"/>
      <color theme="1"/>
      <name val="Times New Roman"/>
      <family val="1"/>
      <charset val="186"/>
    </font>
    <font>
      <i/>
      <sz val="11"/>
      <color theme="1"/>
      <name val="Times New Roman"/>
      <family val="1"/>
      <charset val="186"/>
    </font>
    <font>
      <i/>
      <sz val="11"/>
      <color rgb="FFFF0000"/>
      <name val="Times New Roman"/>
      <family val="1"/>
      <charset val="186"/>
    </font>
    <font>
      <i/>
      <u/>
      <sz val="11"/>
      <color theme="1"/>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rgb="FFD9D9D9"/>
        <bgColor indexed="64"/>
      </patternFill>
    </fill>
    <fill>
      <patternFill patternType="solid">
        <fgColor theme="7" tint="0.59999389629810485"/>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58">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xf numFmtId="164" fontId="0" fillId="0" borderId="1" xfId="0" applyNumberFormat="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left" vertical="center"/>
    </xf>
    <xf numFmtId="0" fontId="0" fillId="0" borderId="1" xfId="0" applyFill="1" applyBorder="1"/>
    <xf numFmtId="164" fontId="0" fillId="0" borderId="1" xfId="0" applyNumberFormat="1" applyFill="1" applyBorder="1" applyAlignment="1">
      <alignment horizontal="center" vertical="center"/>
    </xf>
    <xf numFmtId="0" fontId="0" fillId="0" borderId="1" xfId="0" applyBorder="1" applyAlignment="1">
      <alignment horizontal="left"/>
    </xf>
    <xf numFmtId="0" fontId="0" fillId="0" borderId="1" xfId="0" applyFill="1" applyBorder="1" applyAlignment="1">
      <alignment horizontal="left"/>
    </xf>
    <xf numFmtId="0" fontId="0" fillId="0" borderId="0" xfId="0" applyBorder="1" applyAlignment="1">
      <alignment horizontal="center" vertical="center"/>
    </xf>
    <xf numFmtId="0" fontId="0" fillId="0" borderId="0" xfId="0" applyBorder="1"/>
    <xf numFmtId="0" fontId="0" fillId="0" borderId="1" xfId="0" applyFill="1" applyBorder="1" applyAlignment="1">
      <alignment wrapText="1"/>
    </xf>
    <xf numFmtId="164" fontId="0" fillId="0" borderId="5" xfId="0" applyNumberFormat="1" applyBorder="1" applyAlignment="1">
      <alignment horizontal="center" vertical="center"/>
    </xf>
    <xf numFmtId="3" fontId="0" fillId="0" borderId="0" xfId="0" applyNumberFormat="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 xfId="0" applyNumberFormat="1" applyFont="1" applyBorder="1" applyAlignment="1">
      <alignment horizontal="center" vertical="center"/>
    </xf>
    <xf numFmtId="164" fontId="0" fillId="0" borderId="2" xfId="0" applyNumberFormat="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xf>
    <xf numFmtId="3" fontId="2" fillId="4" borderId="1" xfId="0" applyNumberFormat="1" applyFont="1" applyFill="1" applyBorder="1" applyAlignment="1">
      <alignment horizontal="center" vertical="center" wrapText="1"/>
    </xf>
    <xf numFmtId="0" fontId="2" fillId="4" borderId="1" xfId="0" applyNumberFormat="1" applyFont="1" applyFill="1" applyBorder="1" applyAlignment="1">
      <alignment horizontal="center" vertical="center"/>
    </xf>
    <xf numFmtId="0" fontId="0" fillId="4" borderId="1" xfId="0" applyFill="1" applyBorder="1" applyAlignment="1">
      <alignment horizontal="center" vertical="center"/>
    </xf>
    <xf numFmtId="3" fontId="0" fillId="4" borderId="1" xfId="0" applyNumberFormat="1" applyFill="1" applyBorder="1" applyAlignment="1">
      <alignment horizontal="center" vertical="center"/>
    </xf>
    <xf numFmtId="164" fontId="0" fillId="4" borderId="1" xfId="0" applyNumberFormat="1" applyFill="1" applyBorder="1" applyAlignment="1">
      <alignment horizontal="center" vertical="center"/>
    </xf>
    <xf numFmtId="0" fontId="0" fillId="0" borderId="2" xfId="0" applyBorder="1"/>
    <xf numFmtId="0" fontId="0" fillId="0" borderId="2" xfId="0" applyFill="1" applyBorder="1" applyAlignment="1">
      <alignment horizontal="left"/>
    </xf>
    <xf numFmtId="0" fontId="0" fillId="4" borderId="2" xfId="0" applyFill="1" applyBorder="1" applyAlignment="1">
      <alignment horizontal="center" vertical="center"/>
    </xf>
    <xf numFmtId="3" fontId="0" fillId="4" borderId="2" xfId="0" applyNumberFormat="1" applyFill="1" applyBorder="1" applyAlignment="1">
      <alignment horizontal="center" vertical="center"/>
    </xf>
    <xf numFmtId="164" fontId="0" fillId="4" borderId="2" xfId="0" applyNumberFormat="1" applyFill="1" applyBorder="1" applyAlignment="1">
      <alignment horizontal="center" vertical="center"/>
    </xf>
    <xf numFmtId="0" fontId="0" fillId="0" borderId="1" xfId="0" applyBorder="1" applyAlignment="1"/>
    <xf numFmtId="164" fontId="0" fillId="0" borderId="7" xfId="0" applyNumberFormat="1" applyBorder="1" applyAlignment="1">
      <alignment horizontal="center" vertical="center"/>
    </xf>
    <xf numFmtId="0" fontId="0" fillId="0" borderId="3" xfId="0" applyBorder="1"/>
    <xf numFmtId="0" fontId="0" fillId="0" borderId="3" xfId="0" applyBorder="1" applyAlignment="1">
      <alignment horizontal="left"/>
    </xf>
    <xf numFmtId="0" fontId="0" fillId="4" borderId="3" xfId="0" applyFill="1" applyBorder="1" applyAlignment="1">
      <alignment horizontal="center" vertical="center"/>
    </xf>
    <xf numFmtId="3" fontId="0" fillId="4" borderId="3" xfId="0" applyNumberFormat="1" applyFill="1" applyBorder="1" applyAlignment="1">
      <alignment horizontal="center" vertical="center"/>
    </xf>
    <xf numFmtId="164" fontId="0" fillId="4" borderId="3" xfId="0" applyNumberFormat="1" applyFill="1" applyBorder="1" applyAlignment="1">
      <alignment horizontal="center" vertical="center"/>
    </xf>
    <xf numFmtId="164" fontId="0" fillId="0" borderId="6" xfId="0" applyNumberFormat="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xf>
    <xf numFmtId="0" fontId="2" fillId="3" borderId="1" xfId="0" applyFont="1" applyFill="1" applyBorder="1" applyAlignment="1">
      <alignment horizontal="center" vertical="center"/>
    </xf>
    <xf numFmtId="164" fontId="0" fillId="3" borderId="7" xfId="0" applyNumberFormat="1" applyFill="1" applyBorder="1" applyAlignment="1">
      <alignment horizontal="center" vertical="center"/>
    </xf>
    <xf numFmtId="164" fontId="0" fillId="3" borderId="1" xfId="0" applyNumberFormat="1" applyFill="1" applyBorder="1" applyAlignment="1">
      <alignment horizontal="center" vertical="center"/>
    </xf>
    <xf numFmtId="164" fontId="0" fillId="3" borderId="6" xfId="0" applyNumberFormat="1" applyFill="1" applyBorder="1" applyAlignment="1">
      <alignment horizontal="center" vertical="center"/>
    </xf>
    <xf numFmtId="164" fontId="0" fillId="3" borderId="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0" fillId="0" borderId="10" xfId="0" applyBorder="1"/>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0" fillId="0" borderId="0" xfId="0" applyAlignment="1">
      <alignment horizontal="center" vertical="top"/>
    </xf>
    <xf numFmtId="0" fontId="7" fillId="0" borderId="0" xfId="0" applyFont="1" applyBorder="1" applyAlignment="1">
      <alignment vertical="center" wrapText="1"/>
    </xf>
    <xf numFmtId="0" fontId="35" fillId="0" borderId="1" xfId="0" applyFont="1" applyBorder="1" applyAlignment="1">
      <alignment vertical="center" wrapText="1"/>
    </xf>
    <xf numFmtId="0" fontId="24" fillId="0" borderId="0" xfId="0" applyFont="1" applyAlignment="1">
      <alignment vertical="center"/>
    </xf>
    <xf numFmtId="0" fontId="25" fillId="0" borderId="0" xfId="0" applyFont="1" applyAlignment="1">
      <alignment vertical="center"/>
    </xf>
    <xf numFmtId="0" fontId="33" fillId="0" borderId="0" xfId="0" applyFont="1" applyBorder="1" applyAlignment="1"/>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7" fillId="2" borderId="1" xfId="0" applyFont="1" applyFill="1" applyBorder="1" applyAlignment="1">
      <alignment vertical="center" wrapText="1"/>
    </xf>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2" fillId="0" borderId="1" xfId="0" applyFont="1" applyBorder="1" applyAlignment="1">
      <alignment vertical="center" wrapText="1"/>
    </xf>
    <xf numFmtId="0" fontId="3" fillId="0" borderId="1" xfId="0" applyFont="1" applyBorder="1" applyAlignment="1">
      <alignment horizontal="center"/>
    </xf>
    <xf numFmtId="0" fontId="3" fillId="0" borderId="1" xfId="0" applyFont="1" applyBorder="1"/>
    <xf numFmtId="0" fontId="0" fillId="2" borderId="1" xfId="0" applyFill="1" applyBorder="1"/>
    <xf numFmtId="0" fontId="3" fillId="4" borderId="1" xfId="0" applyFont="1" applyFill="1" applyBorder="1" applyAlignment="1">
      <alignment horizontal="center" vertical="center"/>
    </xf>
    <xf numFmtId="0" fontId="3" fillId="4" borderId="1" xfId="0" applyFont="1" applyFill="1" applyBorder="1" applyAlignment="1">
      <alignment wrapText="1"/>
    </xf>
    <xf numFmtId="0" fontId="0" fillId="4" borderId="1" xfId="0" applyFill="1" applyBorder="1"/>
    <xf numFmtId="0" fontId="24" fillId="0" borderId="0" xfId="0" applyFont="1" applyAlignment="1">
      <alignment vertical="center" wrapText="1"/>
    </xf>
    <xf numFmtId="0" fontId="31" fillId="0" borderId="0" xfId="0" applyFont="1" applyAlignment="1">
      <alignment vertical="center" wrapText="1"/>
    </xf>
    <xf numFmtId="0" fontId="36" fillId="3" borderId="1" xfId="0" applyFont="1" applyFill="1" applyBorder="1" applyAlignment="1">
      <alignment horizontal="center" vertical="center" wrapText="1"/>
    </xf>
    <xf numFmtId="0" fontId="0" fillId="0" borderId="7" xfId="0" applyFill="1" applyBorder="1"/>
    <xf numFmtId="0" fontId="0" fillId="0" borderId="7" xfId="0" applyBorder="1"/>
    <xf numFmtId="0" fontId="0" fillId="0" borderId="13" xfId="0" applyBorder="1"/>
    <xf numFmtId="0" fontId="7" fillId="0" borderId="0" xfId="0" applyFont="1" applyAlignment="1">
      <alignment vertical="center" wrapText="1"/>
    </xf>
    <xf numFmtId="0" fontId="12" fillId="2" borderId="1" xfId="0" applyFont="1" applyFill="1" applyBorder="1" applyAlignment="1">
      <alignment horizontal="center" vertical="center" wrapText="1"/>
    </xf>
    <xf numFmtId="0" fontId="8" fillId="0" borderId="1" xfId="0" applyFont="1" applyBorder="1"/>
    <xf numFmtId="0" fontId="8" fillId="0" borderId="1" xfId="0" applyFont="1" applyBorder="1" applyAlignment="1">
      <alignment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8" fillId="0" borderId="0" xfId="0" applyFont="1" applyAlignment="1">
      <alignment vertical="center"/>
    </xf>
    <xf numFmtId="0" fontId="8" fillId="0" borderId="0" xfId="0" applyFont="1" applyAlignment="1">
      <alignment horizontal="center" vertical="center" wrapText="1"/>
    </xf>
    <xf numFmtId="0" fontId="39" fillId="0" borderId="0" xfId="0" applyFont="1" applyAlignment="1">
      <alignment horizontal="left" vertical="center" wrapText="1"/>
    </xf>
    <xf numFmtId="0" fontId="8" fillId="0" borderId="8" xfId="0" applyFont="1" applyBorder="1" applyAlignment="1">
      <alignment vertical="center"/>
    </xf>
    <xf numFmtId="0" fontId="0" fillId="0" borderId="8" xfId="0" applyBorder="1"/>
    <xf numFmtId="0" fontId="0" fillId="0" borderId="8" xfId="0" applyBorder="1" applyAlignment="1">
      <alignment horizontal="left" vertical="center"/>
    </xf>
    <xf numFmtId="0" fontId="38" fillId="0" borderId="0" xfId="0" applyFont="1" applyAlignment="1">
      <alignment horizontal="left" vertical="center" wrapText="1"/>
    </xf>
    <xf numFmtId="0" fontId="38" fillId="0" borderId="0" xfId="0" applyFont="1" applyAlignment="1">
      <alignment horizontal="center" vertical="center" wrapText="1"/>
    </xf>
    <xf numFmtId="0" fontId="2" fillId="7" borderId="1" xfId="0" applyFont="1" applyFill="1" applyBorder="1" applyAlignment="1">
      <alignment horizontal="center" vertical="center"/>
    </xf>
    <xf numFmtId="0" fontId="8" fillId="0" borderId="0" xfId="0" applyFont="1" applyAlignment="1">
      <alignment horizontal="left" vertical="center" wrapText="1"/>
    </xf>
    <xf numFmtId="0" fontId="39" fillId="0" borderId="0" xfId="0" applyFont="1" applyAlignment="1">
      <alignment horizontal="left" vertical="center" wrapText="1"/>
    </xf>
    <xf numFmtId="0" fontId="34" fillId="6" borderId="12" xfId="0" applyFont="1" applyFill="1" applyBorder="1" applyAlignment="1">
      <alignment horizontal="left" vertical="top" wrapText="1"/>
    </xf>
    <xf numFmtId="0" fontId="34" fillId="6" borderId="9" xfId="0" applyFont="1" applyFill="1" applyBorder="1" applyAlignment="1">
      <alignment horizontal="left" vertical="top" wrapText="1"/>
    </xf>
    <xf numFmtId="0" fontId="34" fillId="6" borderId="13" xfId="0" applyFont="1" applyFill="1" applyBorder="1" applyAlignment="1">
      <alignment horizontal="left" vertical="top" wrapText="1"/>
    </xf>
    <xf numFmtId="0" fontId="34" fillId="6" borderId="14" xfId="0" applyFont="1" applyFill="1" applyBorder="1" applyAlignment="1">
      <alignment horizontal="left" vertical="top" wrapText="1"/>
    </xf>
    <xf numFmtId="0" fontId="34" fillId="6" borderId="0" xfId="0" applyFont="1" applyFill="1" applyBorder="1" applyAlignment="1">
      <alignment horizontal="left" vertical="top" wrapText="1"/>
    </xf>
    <xf numFmtId="0" fontId="34" fillId="6" borderId="15" xfId="0" applyFont="1" applyFill="1" applyBorder="1" applyAlignment="1">
      <alignment horizontal="left" vertical="top" wrapText="1"/>
    </xf>
    <xf numFmtId="0" fontId="34" fillId="6" borderId="11" xfId="0" applyFont="1" applyFill="1" applyBorder="1" applyAlignment="1">
      <alignment horizontal="left" vertical="top" wrapText="1"/>
    </xf>
    <xf numFmtId="0" fontId="34" fillId="6" borderId="8" xfId="0" applyFont="1" applyFill="1" applyBorder="1" applyAlignment="1">
      <alignment horizontal="left" vertical="top" wrapText="1"/>
    </xf>
    <xf numFmtId="0" fontId="34" fillId="6" borderId="10" xfId="0" applyFont="1" applyFill="1" applyBorder="1" applyAlignment="1">
      <alignment horizontal="left" vertical="top" wrapText="1"/>
    </xf>
    <xf numFmtId="0" fontId="5" fillId="3" borderId="6" xfId="0" applyFont="1" applyFill="1" applyBorder="1" applyAlignment="1">
      <alignment horizontal="left" vertical="center"/>
    </xf>
    <xf numFmtId="0" fontId="5" fillId="3" borderId="5" xfId="0" applyFont="1" applyFill="1" applyBorder="1" applyAlignment="1">
      <alignment horizontal="left" vertical="center"/>
    </xf>
    <xf numFmtId="0" fontId="5" fillId="3" borderId="7" xfId="0" applyFont="1" applyFill="1" applyBorder="1" applyAlignment="1">
      <alignment horizontal="left" vertical="center"/>
    </xf>
    <xf numFmtId="0" fontId="5" fillId="3" borderId="8" xfId="0" applyFont="1" applyFill="1" applyBorder="1" applyAlignment="1">
      <alignment horizontal="left"/>
    </xf>
    <xf numFmtId="0" fontId="5" fillId="3" borderId="5" xfId="0" applyFont="1" applyFill="1" applyBorder="1" applyAlignment="1">
      <alignment horizontal="left"/>
    </xf>
    <xf numFmtId="0" fontId="5" fillId="3" borderId="7" xfId="0" applyFont="1" applyFill="1" applyBorder="1" applyAlignment="1">
      <alignment horizontal="left"/>
    </xf>
    <xf numFmtId="0" fontId="5" fillId="3" borderId="6" xfId="0" applyFont="1" applyFill="1" applyBorder="1" applyAlignment="1">
      <alignment horizontal="left"/>
    </xf>
    <xf numFmtId="0" fontId="5" fillId="3" borderId="11" xfId="0" applyFont="1" applyFill="1" applyBorder="1" applyAlignment="1">
      <alignment horizontal="left"/>
    </xf>
    <xf numFmtId="0" fontId="2" fillId="3" borderId="8" xfId="0" applyFont="1" applyFill="1" applyBorder="1" applyAlignment="1">
      <alignment horizontal="left"/>
    </xf>
    <xf numFmtId="0" fontId="2" fillId="3" borderId="5" xfId="0" applyFont="1" applyFill="1" applyBorder="1" applyAlignment="1">
      <alignment horizontal="left"/>
    </xf>
    <xf numFmtId="0" fontId="2" fillId="3" borderId="7" xfId="0" applyFont="1" applyFill="1" applyBorder="1" applyAlignment="1">
      <alignment horizontal="left"/>
    </xf>
    <xf numFmtId="0" fontId="0" fillId="0" borderId="6"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0" fontId="0" fillId="0" borderId="11" xfId="0" applyBorder="1" applyAlignment="1">
      <alignment horizontal="right" vertical="center"/>
    </xf>
    <xf numFmtId="0" fontId="0" fillId="0" borderId="1" xfId="0" applyBorder="1" applyAlignment="1">
      <alignment horizontal="right" vertical="center"/>
    </xf>
    <xf numFmtId="164" fontId="0" fillId="0" borderId="3" xfId="0" applyNumberFormat="1" applyBorder="1" applyAlignment="1">
      <alignment horizontal="center" vertical="center"/>
    </xf>
    <xf numFmtId="164" fontId="0" fillId="0" borderId="4" xfId="0" applyNumberFormat="1" applyBorder="1" applyAlignment="1">
      <alignment horizontal="center" vertical="center"/>
    </xf>
    <xf numFmtId="164" fontId="0" fillId="0" borderId="2" xfId="0" applyNumberFormat="1" applyBorder="1" applyAlignment="1">
      <alignment horizontal="center" vertical="center"/>
    </xf>
    <xf numFmtId="164" fontId="0" fillId="0" borderId="13" xfId="0" applyNumberFormat="1" applyBorder="1" applyAlignment="1">
      <alignment horizontal="center" vertical="center"/>
    </xf>
    <xf numFmtId="164" fontId="0" fillId="0" borderId="15" xfId="0" applyNumberFormat="1" applyBorder="1" applyAlignment="1">
      <alignment horizontal="center" vertical="center"/>
    </xf>
    <xf numFmtId="164" fontId="0" fillId="0" borderId="10" xfId="0" applyNumberFormat="1" applyBorder="1" applyAlignment="1">
      <alignment horizontal="center" vertical="center"/>
    </xf>
    <xf numFmtId="0" fontId="5" fillId="0" borderId="8" xfId="0" applyFont="1" applyBorder="1" applyAlignment="1">
      <alignment horizontal="left" vertical="center"/>
    </xf>
    <xf numFmtId="0" fontId="0" fillId="0" borderId="12" xfId="0" applyBorder="1" applyAlignment="1">
      <alignment horizontal="right" vertical="center"/>
    </xf>
    <xf numFmtId="0" fontId="0" fillId="0" borderId="9" xfId="0" applyBorder="1" applyAlignment="1">
      <alignment horizontal="right" vertical="center"/>
    </xf>
    <xf numFmtId="0" fontId="0" fillId="0" borderId="13" xfId="0" applyBorder="1" applyAlignment="1">
      <alignment horizontal="right" vertical="center"/>
    </xf>
    <xf numFmtId="0" fontId="37" fillId="0" borderId="0" xfId="0" applyFont="1" applyBorder="1" applyAlignment="1">
      <alignment horizontal="left" vertical="center"/>
    </xf>
    <xf numFmtId="0" fontId="31" fillId="0" borderId="0" xfId="0" applyFont="1" applyAlignment="1">
      <alignment horizontal="left" vertical="center" wrapText="1"/>
    </xf>
    <xf numFmtId="0" fontId="12" fillId="0" borderId="1" xfId="0" applyFont="1" applyBorder="1" applyAlignment="1">
      <alignment horizontal="center" vertical="center" wrapText="1"/>
    </xf>
    <xf numFmtId="0" fontId="8" fillId="0" borderId="0" xfId="0" applyFont="1" applyAlignment="1">
      <alignment horizontal="left" vertical="top" wrapText="1"/>
    </xf>
    <xf numFmtId="0" fontId="0" fillId="0" borderId="0" xfId="0" applyAlignment="1">
      <alignment horizontal="left" vertical="top"/>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2" fillId="0" borderId="12" xfId="0" applyFont="1" applyBorder="1" applyAlignment="1">
      <alignment horizontal="center" vertical="top" wrapText="1"/>
    </xf>
    <xf numFmtId="0" fontId="3" fillId="0" borderId="9" xfId="0" applyFont="1" applyBorder="1" applyAlignment="1">
      <alignment horizontal="center" vertical="top"/>
    </xf>
    <xf numFmtId="0" fontId="3" fillId="0" borderId="13" xfId="0" applyFont="1" applyBorder="1" applyAlignment="1">
      <alignment horizontal="center" vertical="top"/>
    </xf>
    <xf numFmtId="0" fontId="24" fillId="0" borderId="0" xfId="0" applyFont="1" applyAlignment="1">
      <alignment horizontal="center" vertical="center" wrapText="1"/>
    </xf>
    <xf numFmtId="0" fontId="0" fillId="0" borderId="0" xfId="0" applyAlignment="1">
      <alignment horizontal="center" vertical="center" wrapText="1"/>
    </xf>
    <xf numFmtId="0" fontId="25" fillId="0" borderId="0" xfId="0" applyFont="1" applyAlignment="1">
      <alignment horizontal="left" vertical="center" wrapText="1"/>
    </xf>
    <xf numFmtId="0" fontId="0" fillId="0" borderId="0" xfId="0" applyAlignment="1">
      <alignment horizontal="left" vertical="center" wrapText="1"/>
    </xf>
    <xf numFmtId="0" fontId="33" fillId="0" borderId="0" xfId="0" applyFont="1" applyBorder="1" applyAlignment="1">
      <alignment horizontal="left" wrapText="1"/>
    </xf>
    <xf numFmtId="0" fontId="0" fillId="0" borderId="0" xfId="0" applyAlignment="1">
      <alignment horizontal="left" wrapText="1"/>
    </xf>
    <xf numFmtId="0" fontId="25" fillId="0" borderId="0" xfId="0" applyFont="1" applyAlignment="1">
      <alignment horizontal="center" vertical="center"/>
    </xf>
    <xf numFmtId="0" fontId="27" fillId="0" borderId="0" xfId="0" applyFont="1" applyAlignment="1">
      <alignment horizontal="center" vertical="center"/>
    </xf>
    <xf numFmtId="0" fontId="0" fillId="0" borderId="0"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314325</xdr:colOff>
          <xdr:row>4</xdr:row>
          <xdr:rowOff>85725</xdr:rowOff>
        </xdr:from>
        <xdr:to>
          <xdr:col>1</xdr:col>
          <xdr:colOff>1095375</xdr:colOff>
          <xdr:row>4</xdr:row>
          <xdr:rowOff>771525</xdr:rowOff>
        </xdr:to>
        <xdr:sp macro="" textlink="">
          <xdr:nvSpPr>
            <xdr:cNvPr id="4097" name="Object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6</xdr:row>
          <xdr:rowOff>180975</xdr:rowOff>
        </xdr:from>
        <xdr:to>
          <xdr:col>3</xdr:col>
          <xdr:colOff>400050</xdr:colOff>
          <xdr:row>7</xdr:row>
          <xdr:rowOff>485775</xdr:rowOff>
        </xdr:to>
        <xdr:sp macro="" textlink="">
          <xdr:nvSpPr>
            <xdr:cNvPr id="4098" name="Object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10</xdr:row>
          <xdr:rowOff>0</xdr:rowOff>
        </xdr:from>
        <xdr:to>
          <xdr:col>2</xdr:col>
          <xdr:colOff>1333500</xdr:colOff>
          <xdr:row>13</xdr:row>
          <xdr:rowOff>0</xdr:rowOff>
        </xdr:to>
        <xdr:sp macro="" textlink="">
          <xdr:nvSpPr>
            <xdr:cNvPr id="4099" name="Object 3"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wmf"/><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 Id="rId9" Type="http://schemas.openxmlformats.org/officeDocument/2006/relationships/image" Target="../media/image3.w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6"/>
  <sheetViews>
    <sheetView tabSelected="1" zoomScale="80" zoomScaleNormal="80" workbookViewId="0">
      <pane ySplit="2" topLeftCell="A3" activePane="bottomLeft" state="frozen"/>
      <selection pane="bottomLeft" activeCell="R170" sqref="R170"/>
    </sheetView>
  </sheetViews>
  <sheetFormatPr defaultRowHeight="15" x14ac:dyDescent="0.25"/>
  <cols>
    <col min="1" max="1" width="6.85546875" style="1" bestFit="1" customWidth="1"/>
    <col min="2" max="2" width="23.42578125" customWidth="1"/>
    <col min="3" max="3" width="11" bestFit="1" customWidth="1"/>
    <col min="4" max="4" width="41.7109375" bestFit="1" customWidth="1"/>
    <col min="5" max="5" width="20.7109375" style="3" bestFit="1" customWidth="1"/>
    <col min="6" max="6" width="22" style="3" bestFit="1" customWidth="1"/>
    <col min="7" max="7" width="6.28515625" style="1" bestFit="1" customWidth="1"/>
    <col min="8" max="9" width="14.42578125" style="18" customWidth="1"/>
    <col min="10" max="10" width="13.85546875" style="2" bestFit="1" customWidth="1"/>
    <col min="11" max="12" width="13.85546875" style="2" customWidth="1"/>
    <col min="13" max="13" width="14" style="1" bestFit="1" customWidth="1"/>
    <col min="14" max="14" width="31.140625" style="1" bestFit="1" customWidth="1"/>
    <col min="15" max="15" width="10.42578125" style="1" customWidth="1"/>
  </cols>
  <sheetData>
    <row r="1" spans="1:14" ht="14.25" customHeight="1" x14ac:dyDescent="0.25">
      <c r="A1" s="135" t="s">
        <v>376</v>
      </c>
      <c r="B1" s="135"/>
      <c r="C1" s="135"/>
      <c r="D1" s="135"/>
      <c r="E1" s="135"/>
      <c r="F1" s="135"/>
      <c r="G1" s="135"/>
      <c r="H1" s="135"/>
      <c r="I1" s="135"/>
      <c r="J1" s="135"/>
      <c r="K1" s="135"/>
      <c r="L1" s="135"/>
      <c r="M1" s="135"/>
    </row>
    <row r="2" spans="1:14" s="3" customFormat="1" ht="125.25" customHeight="1" x14ac:dyDescent="0.25">
      <c r="A2" s="83" t="s">
        <v>185</v>
      </c>
      <c r="B2" s="23" t="s">
        <v>18</v>
      </c>
      <c r="C2" s="23" t="s">
        <v>54</v>
      </c>
      <c r="D2" s="23" t="s">
        <v>175</v>
      </c>
      <c r="E2" s="24" t="s">
        <v>174</v>
      </c>
      <c r="F2" s="24" t="s">
        <v>176</v>
      </c>
      <c r="G2" s="24" t="s">
        <v>369</v>
      </c>
      <c r="H2" s="25" t="s">
        <v>179</v>
      </c>
      <c r="I2" s="25" t="s">
        <v>180</v>
      </c>
      <c r="J2" s="26" t="s">
        <v>177</v>
      </c>
      <c r="K2" s="26" t="s">
        <v>182</v>
      </c>
      <c r="L2" s="26" t="s">
        <v>178</v>
      </c>
      <c r="M2" s="23" t="s">
        <v>99</v>
      </c>
      <c r="N2" s="23" t="s">
        <v>159</v>
      </c>
    </row>
    <row r="3" spans="1:14" s="20" customFormat="1" ht="15" customHeight="1" x14ac:dyDescent="0.25">
      <c r="A3" s="19">
        <v>1</v>
      </c>
      <c r="B3" s="19">
        <v>2</v>
      </c>
      <c r="C3" s="19">
        <v>3</v>
      </c>
      <c r="D3" s="19">
        <v>4</v>
      </c>
      <c r="E3" s="19">
        <v>5</v>
      </c>
      <c r="F3" s="19">
        <v>6</v>
      </c>
      <c r="G3" s="27">
        <v>7</v>
      </c>
      <c r="H3" s="28">
        <v>8</v>
      </c>
      <c r="I3" s="28">
        <v>9</v>
      </c>
      <c r="J3" s="29">
        <v>10</v>
      </c>
      <c r="K3" s="21" t="s">
        <v>184</v>
      </c>
      <c r="L3" s="21" t="s">
        <v>183</v>
      </c>
      <c r="M3" s="101" t="s">
        <v>377</v>
      </c>
      <c r="N3" s="19">
        <v>14</v>
      </c>
    </row>
    <row r="4" spans="1:14" s="20" customFormat="1" ht="15" customHeight="1" x14ac:dyDescent="0.25">
      <c r="A4" s="48" t="s">
        <v>186</v>
      </c>
      <c r="B4" s="113" t="s">
        <v>289</v>
      </c>
      <c r="C4" s="114"/>
      <c r="D4" s="114"/>
      <c r="E4" s="114"/>
      <c r="F4" s="114"/>
      <c r="G4" s="114"/>
      <c r="H4" s="114"/>
      <c r="I4" s="114"/>
      <c r="J4" s="114"/>
      <c r="K4" s="114"/>
      <c r="L4" s="114"/>
      <c r="M4" s="114"/>
      <c r="N4" s="115"/>
    </row>
    <row r="5" spans="1:14" x14ac:dyDescent="0.25">
      <c r="A5" s="4" t="s">
        <v>187</v>
      </c>
      <c r="B5" s="10" t="s">
        <v>19</v>
      </c>
      <c r="C5" s="10" t="s">
        <v>112</v>
      </c>
      <c r="D5" s="6" t="s">
        <v>114</v>
      </c>
      <c r="E5" s="6" t="s">
        <v>16</v>
      </c>
      <c r="F5" s="6" t="s">
        <v>16</v>
      </c>
      <c r="G5" s="30">
        <v>2</v>
      </c>
      <c r="H5" s="31">
        <v>12000</v>
      </c>
      <c r="I5" s="31">
        <v>12000</v>
      </c>
      <c r="J5" s="32">
        <v>10</v>
      </c>
      <c r="K5" s="7">
        <v>20</v>
      </c>
      <c r="L5" s="7">
        <v>10</v>
      </c>
      <c r="M5" s="7">
        <v>20</v>
      </c>
      <c r="N5" s="129">
        <v>220</v>
      </c>
    </row>
    <row r="6" spans="1:14" x14ac:dyDescent="0.25">
      <c r="A6" s="4" t="s">
        <v>188</v>
      </c>
      <c r="B6" s="10" t="s">
        <v>19</v>
      </c>
      <c r="C6" s="10" t="s">
        <v>112</v>
      </c>
      <c r="D6" s="5" t="s">
        <v>113</v>
      </c>
      <c r="E6" s="6" t="s">
        <v>15</v>
      </c>
      <c r="F6" s="6" t="s">
        <v>15</v>
      </c>
      <c r="G6" s="30">
        <v>2</v>
      </c>
      <c r="H6" s="31">
        <v>12000</v>
      </c>
      <c r="I6" s="31">
        <v>12000</v>
      </c>
      <c r="J6" s="32">
        <v>15</v>
      </c>
      <c r="K6" s="7">
        <v>30</v>
      </c>
      <c r="L6" s="7">
        <v>15</v>
      </c>
      <c r="M6" s="7">
        <v>30</v>
      </c>
      <c r="N6" s="130"/>
    </row>
    <row r="7" spans="1:14" x14ac:dyDescent="0.25">
      <c r="A7" s="4" t="s">
        <v>189</v>
      </c>
      <c r="B7" s="10" t="s">
        <v>20</v>
      </c>
      <c r="C7" s="10" t="s">
        <v>112</v>
      </c>
      <c r="D7" s="9" t="s">
        <v>115</v>
      </c>
      <c r="E7" s="10" t="s">
        <v>14</v>
      </c>
      <c r="F7" s="10" t="s">
        <v>14</v>
      </c>
      <c r="G7" s="30">
        <v>5</v>
      </c>
      <c r="H7" s="31">
        <v>2600</v>
      </c>
      <c r="I7" s="31">
        <v>2600</v>
      </c>
      <c r="J7" s="32">
        <v>10</v>
      </c>
      <c r="K7" s="7">
        <v>50</v>
      </c>
      <c r="L7" s="7">
        <v>10</v>
      </c>
      <c r="M7" s="7">
        <v>50</v>
      </c>
      <c r="N7" s="130"/>
    </row>
    <row r="8" spans="1:14" x14ac:dyDescent="0.25">
      <c r="A8" s="4" t="s">
        <v>190</v>
      </c>
      <c r="B8" s="10" t="s">
        <v>20</v>
      </c>
      <c r="C8" s="10" t="s">
        <v>112</v>
      </c>
      <c r="D8" s="10" t="s">
        <v>113</v>
      </c>
      <c r="E8" s="10" t="s">
        <v>13</v>
      </c>
      <c r="F8" s="10" t="s">
        <v>13</v>
      </c>
      <c r="G8" s="30">
        <v>5</v>
      </c>
      <c r="H8" s="31">
        <v>3000</v>
      </c>
      <c r="I8" s="31">
        <v>3000</v>
      </c>
      <c r="J8" s="32">
        <v>12</v>
      </c>
      <c r="K8" s="7">
        <v>60</v>
      </c>
      <c r="L8" s="7">
        <v>12</v>
      </c>
      <c r="M8" s="7">
        <v>60</v>
      </c>
      <c r="N8" s="130"/>
    </row>
    <row r="9" spans="1:14" x14ac:dyDescent="0.25">
      <c r="A9" s="124" t="s">
        <v>293</v>
      </c>
      <c r="B9" s="125"/>
      <c r="C9" s="125"/>
      <c r="D9" s="125"/>
      <c r="E9" s="125"/>
      <c r="F9" s="125"/>
      <c r="G9" s="125"/>
      <c r="H9" s="125"/>
      <c r="I9" s="125"/>
      <c r="J9" s="126"/>
      <c r="K9" s="7">
        <v>160</v>
      </c>
      <c r="L9" s="51"/>
      <c r="M9" s="50"/>
      <c r="N9" s="130"/>
    </row>
    <row r="10" spans="1:14" x14ac:dyDescent="0.25">
      <c r="A10" s="124" t="s">
        <v>294</v>
      </c>
      <c r="B10" s="125"/>
      <c r="C10" s="125"/>
      <c r="D10" s="125"/>
      <c r="E10" s="125"/>
      <c r="F10" s="125"/>
      <c r="G10" s="125"/>
      <c r="H10" s="125"/>
      <c r="I10" s="125"/>
      <c r="J10" s="125"/>
      <c r="K10" s="125"/>
      <c r="L10" s="126"/>
      <c r="M10" s="7">
        <v>160</v>
      </c>
      <c r="N10" s="130"/>
    </row>
    <row r="11" spans="1:14" x14ac:dyDescent="0.25">
      <c r="A11" s="124" t="s">
        <v>379</v>
      </c>
      <c r="B11" s="125"/>
      <c r="C11" s="125"/>
      <c r="D11" s="125"/>
      <c r="E11" s="125"/>
      <c r="F11" s="125"/>
      <c r="G11" s="125"/>
      <c r="H11" s="125"/>
      <c r="I11" s="125"/>
      <c r="J11" s="125"/>
      <c r="K11" s="125"/>
      <c r="L11" s="126"/>
      <c r="M11" s="7">
        <v>33.599999999999994</v>
      </c>
      <c r="N11" s="130"/>
    </row>
    <row r="12" spans="1:14" x14ac:dyDescent="0.25">
      <c r="A12" s="124" t="s">
        <v>295</v>
      </c>
      <c r="B12" s="125"/>
      <c r="C12" s="125"/>
      <c r="D12" s="125"/>
      <c r="E12" s="125"/>
      <c r="F12" s="125"/>
      <c r="G12" s="125"/>
      <c r="H12" s="125"/>
      <c r="I12" s="125"/>
      <c r="J12" s="125"/>
      <c r="K12" s="125"/>
      <c r="L12" s="126"/>
      <c r="M12" s="7">
        <v>193.6</v>
      </c>
      <c r="N12" s="131"/>
    </row>
    <row r="13" spans="1:14" x14ac:dyDescent="0.25">
      <c r="A13" s="46" t="s">
        <v>191</v>
      </c>
      <c r="B13" s="116" t="s">
        <v>290</v>
      </c>
      <c r="C13" s="116"/>
      <c r="D13" s="116"/>
      <c r="E13" s="116"/>
      <c r="F13" s="116"/>
      <c r="G13" s="116"/>
      <c r="H13" s="116"/>
      <c r="I13" s="116"/>
      <c r="J13" s="116"/>
      <c r="K13" s="116"/>
      <c r="L13" s="116"/>
      <c r="M13" s="117"/>
      <c r="N13" s="117"/>
    </row>
    <row r="14" spans="1:14" x14ac:dyDescent="0.25">
      <c r="A14" s="8" t="s">
        <v>196</v>
      </c>
      <c r="B14" s="10" t="s">
        <v>19</v>
      </c>
      <c r="C14" s="10" t="s">
        <v>116</v>
      </c>
      <c r="D14" s="9" t="s">
        <v>132</v>
      </c>
      <c r="E14" s="10" t="s">
        <v>173</v>
      </c>
      <c r="F14" s="10" t="s">
        <v>173</v>
      </c>
      <c r="G14" s="30">
        <v>4</v>
      </c>
      <c r="H14" s="31">
        <v>25000</v>
      </c>
      <c r="I14" s="31">
        <v>25000</v>
      </c>
      <c r="J14" s="32">
        <v>7.6</v>
      </c>
      <c r="K14" s="11">
        <v>30.4</v>
      </c>
      <c r="L14" s="11">
        <v>7.6</v>
      </c>
      <c r="M14" s="11">
        <v>30.4</v>
      </c>
      <c r="N14" s="129">
        <v>3900</v>
      </c>
    </row>
    <row r="15" spans="1:14" x14ac:dyDescent="0.25">
      <c r="A15" s="4" t="s">
        <v>195</v>
      </c>
      <c r="B15" s="10" t="s">
        <v>20</v>
      </c>
      <c r="C15" s="10" t="s">
        <v>116</v>
      </c>
      <c r="D15" s="5" t="s">
        <v>123</v>
      </c>
      <c r="E15" s="6" t="s">
        <v>169</v>
      </c>
      <c r="F15" s="6" t="s">
        <v>169</v>
      </c>
      <c r="G15" s="30">
        <v>10</v>
      </c>
      <c r="H15" s="31">
        <v>6400</v>
      </c>
      <c r="I15" s="31">
        <v>6400</v>
      </c>
      <c r="J15" s="32">
        <v>8</v>
      </c>
      <c r="K15" s="7">
        <v>80</v>
      </c>
      <c r="L15" s="7">
        <v>8</v>
      </c>
      <c r="M15" s="7">
        <v>80</v>
      </c>
      <c r="N15" s="130"/>
    </row>
    <row r="16" spans="1:14" x14ac:dyDescent="0.25">
      <c r="A16" s="4" t="s">
        <v>194</v>
      </c>
      <c r="B16" s="6" t="s">
        <v>20</v>
      </c>
      <c r="C16" s="5" t="s">
        <v>116</v>
      </c>
      <c r="D16" s="5" t="s">
        <v>117</v>
      </c>
      <c r="E16" s="6" t="s">
        <v>168</v>
      </c>
      <c r="F16" s="6" t="s">
        <v>168</v>
      </c>
      <c r="G16" s="30">
        <v>3</v>
      </c>
      <c r="H16" s="31">
        <v>2000</v>
      </c>
      <c r="I16" s="31">
        <v>2000</v>
      </c>
      <c r="J16" s="32">
        <v>5</v>
      </c>
      <c r="K16" s="7">
        <v>15</v>
      </c>
      <c r="L16" s="7">
        <v>5</v>
      </c>
      <c r="M16" s="7">
        <v>15</v>
      </c>
      <c r="N16" s="130"/>
    </row>
    <row r="17" spans="1:14" x14ac:dyDescent="0.25">
      <c r="A17" s="4" t="s">
        <v>192</v>
      </c>
      <c r="B17" s="10" t="s">
        <v>19</v>
      </c>
      <c r="C17" s="10" t="s">
        <v>116</v>
      </c>
      <c r="D17" s="5" t="s">
        <v>122</v>
      </c>
      <c r="E17" s="6" t="s">
        <v>181</v>
      </c>
      <c r="F17" s="6" t="s">
        <v>181</v>
      </c>
      <c r="G17" s="30">
        <v>12</v>
      </c>
      <c r="H17" s="31">
        <v>2800</v>
      </c>
      <c r="I17" s="31">
        <v>2800</v>
      </c>
      <c r="J17" s="32">
        <v>73</v>
      </c>
      <c r="K17" s="7">
        <v>876</v>
      </c>
      <c r="L17" s="7">
        <v>73</v>
      </c>
      <c r="M17" s="7">
        <v>876</v>
      </c>
      <c r="N17" s="130"/>
    </row>
    <row r="18" spans="1:14" x14ac:dyDescent="0.25">
      <c r="A18" s="4" t="s">
        <v>193</v>
      </c>
      <c r="B18" s="10" t="s">
        <v>19</v>
      </c>
      <c r="C18" s="10" t="s">
        <v>116</v>
      </c>
      <c r="D18" s="5" t="s">
        <v>121</v>
      </c>
      <c r="E18" s="6" t="s">
        <v>170</v>
      </c>
      <c r="F18" s="6" t="s">
        <v>170</v>
      </c>
      <c r="G18" s="30">
        <v>12</v>
      </c>
      <c r="H18" s="31">
        <v>2200</v>
      </c>
      <c r="I18" s="31">
        <v>2200</v>
      </c>
      <c r="J18" s="32">
        <v>73</v>
      </c>
      <c r="K18" s="7">
        <v>876</v>
      </c>
      <c r="L18" s="7">
        <v>73</v>
      </c>
      <c r="M18" s="7">
        <v>876</v>
      </c>
      <c r="N18" s="130"/>
    </row>
    <row r="19" spans="1:14" x14ac:dyDescent="0.25">
      <c r="A19" s="4" t="s">
        <v>197</v>
      </c>
      <c r="B19" s="10" t="s">
        <v>19</v>
      </c>
      <c r="C19" s="10" t="s">
        <v>116</v>
      </c>
      <c r="D19" s="5" t="s">
        <v>120</v>
      </c>
      <c r="E19" s="6" t="s">
        <v>171</v>
      </c>
      <c r="F19" s="6" t="s">
        <v>171</v>
      </c>
      <c r="G19" s="30">
        <v>12</v>
      </c>
      <c r="H19" s="31">
        <v>2200</v>
      </c>
      <c r="I19" s="31">
        <v>2200</v>
      </c>
      <c r="J19" s="32">
        <v>73</v>
      </c>
      <c r="K19" s="7">
        <v>876</v>
      </c>
      <c r="L19" s="7">
        <v>73</v>
      </c>
      <c r="M19" s="7">
        <v>876</v>
      </c>
      <c r="N19" s="130"/>
    </row>
    <row r="20" spans="1:14" x14ac:dyDescent="0.25">
      <c r="A20" s="4" t="s">
        <v>198</v>
      </c>
      <c r="B20" s="10" t="s">
        <v>19</v>
      </c>
      <c r="C20" s="10" t="s">
        <v>116</v>
      </c>
      <c r="D20" s="5" t="s">
        <v>119</v>
      </c>
      <c r="E20" s="6" t="s">
        <v>172</v>
      </c>
      <c r="F20" s="6" t="s">
        <v>172</v>
      </c>
      <c r="G20" s="30">
        <v>12</v>
      </c>
      <c r="H20" s="31">
        <v>2200</v>
      </c>
      <c r="I20" s="31">
        <v>2200</v>
      </c>
      <c r="J20" s="32">
        <v>73</v>
      </c>
      <c r="K20" s="7">
        <v>876</v>
      </c>
      <c r="L20" s="7">
        <v>73</v>
      </c>
      <c r="M20" s="7">
        <v>876</v>
      </c>
      <c r="N20" s="130"/>
    </row>
    <row r="21" spans="1:14" x14ac:dyDescent="0.25">
      <c r="A21" s="4" t="s">
        <v>199</v>
      </c>
      <c r="B21" s="6" t="s">
        <v>20</v>
      </c>
      <c r="C21" s="5" t="s">
        <v>116</v>
      </c>
      <c r="D21" s="5" t="s">
        <v>118</v>
      </c>
      <c r="E21" s="5" t="s">
        <v>1</v>
      </c>
      <c r="F21" s="5" t="s">
        <v>1</v>
      </c>
      <c r="G21" s="30">
        <v>5</v>
      </c>
      <c r="H21" s="31">
        <v>2500</v>
      </c>
      <c r="I21" s="31">
        <v>2500</v>
      </c>
      <c r="J21" s="32">
        <v>7</v>
      </c>
      <c r="K21" s="7">
        <v>35</v>
      </c>
      <c r="L21" s="7">
        <v>7</v>
      </c>
      <c r="M21" s="7">
        <v>35</v>
      </c>
      <c r="N21" s="130"/>
    </row>
    <row r="22" spans="1:14" x14ac:dyDescent="0.25">
      <c r="A22" s="124" t="s">
        <v>293</v>
      </c>
      <c r="B22" s="125"/>
      <c r="C22" s="125"/>
      <c r="D22" s="125"/>
      <c r="E22" s="125"/>
      <c r="F22" s="125"/>
      <c r="G22" s="125"/>
      <c r="H22" s="125"/>
      <c r="I22" s="125"/>
      <c r="J22" s="126"/>
      <c r="K22" s="7">
        <f>SUM(K14:K21)</f>
        <v>3664.4</v>
      </c>
      <c r="L22" s="50"/>
      <c r="M22" s="50"/>
      <c r="N22" s="130"/>
    </row>
    <row r="23" spans="1:14" x14ac:dyDescent="0.25">
      <c r="A23" s="124" t="s">
        <v>294</v>
      </c>
      <c r="B23" s="125"/>
      <c r="C23" s="125"/>
      <c r="D23" s="125"/>
      <c r="E23" s="125"/>
      <c r="F23" s="125"/>
      <c r="G23" s="125"/>
      <c r="H23" s="125"/>
      <c r="I23" s="125"/>
      <c r="J23" s="125"/>
      <c r="K23" s="125"/>
      <c r="L23" s="126"/>
      <c r="M23" s="7">
        <f>SUM(M14:M22)</f>
        <v>3664.4</v>
      </c>
      <c r="N23" s="130"/>
    </row>
    <row r="24" spans="1:14" x14ac:dyDescent="0.25">
      <c r="A24" s="124" t="s">
        <v>379</v>
      </c>
      <c r="B24" s="125"/>
      <c r="C24" s="125"/>
      <c r="D24" s="125"/>
      <c r="E24" s="125"/>
      <c r="F24" s="125"/>
      <c r="G24" s="125"/>
      <c r="H24" s="125"/>
      <c r="I24" s="125"/>
      <c r="J24" s="125"/>
      <c r="K24" s="125"/>
      <c r="L24" s="126"/>
      <c r="M24" s="7">
        <f>M25-M23</f>
        <v>769.52399999999989</v>
      </c>
      <c r="N24" s="130"/>
    </row>
    <row r="25" spans="1:14" x14ac:dyDescent="0.25">
      <c r="A25" s="124" t="s">
        <v>323</v>
      </c>
      <c r="B25" s="125"/>
      <c r="C25" s="125"/>
      <c r="D25" s="125"/>
      <c r="E25" s="125"/>
      <c r="F25" s="125"/>
      <c r="G25" s="125"/>
      <c r="H25" s="125"/>
      <c r="I25" s="125"/>
      <c r="J25" s="125"/>
      <c r="K25" s="125"/>
      <c r="L25" s="126"/>
      <c r="M25" s="7">
        <f>M23*1.21</f>
        <v>4433.924</v>
      </c>
      <c r="N25" s="131"/>
    </row>
    <row r="26" spans="1:14" x14ac:dyDescent="0.25">
      <c r="A26" s="46" t="s">
        <v>200</v>
      </c>
      <c r="B26" s="116" t="s">
        <v>291</v>
      </c>
      <c r="C26" s="116"/>
      <c r="D26" s="116"/>
      <c r="E26" s="116"/>
      <c r="F26" s="116"/>
      <c r="G26" s="116"/>
      <c r="H26" s="116"/>
      <c r="I26" s="116"/>
      <c r="J26" s="116"/>
      <c r="K26" s="116"/>
      <c r="L26" s="116"/>
      <c r="M26" s="117"/>
      <c r="N26" s="117"/>
    </row>
    <row r="27" spans="1:14" x14ac:dyDescent="0.25">
      <c r="A27" s="4" t="s">
        <v>201</v>
      </c>
      <c r="B27" s="10" t="s">
        <v>20</v>
      </c>
      <c r="C27" s="10" t="s">
        <v>44</v>
      </c>
      <c r="D27" s="10" t="s">
        <v>101</v>
      </c>
      <c r="E27" s="13" t="s">
        <v>100</v>
      </c>
      <c r="F27" s="13" t="s">
        <v>100</v>
      </c>
      <c r="G27" s="30">
        <v>2</v>
      </c>
      <c r="H27" s="31">
        <v>3000</v>
      </c>
      <c r="I27" s="31">
        <v>3000</v>
      </c>
      <c r="J27" s="32">
        <v>6</v>
      </c>
      <c r="K27" s="7">
        <v>12</v>
      </c>
      <c r="L27" s="7">
        <v>6</v>
      </c>
      <c r="M27" s="7">
        <v>12</v>
      </c>
      <c r="N27" s="129">
        <v>2000</v>
      </c>
    </row>
    <row r="28" spans="1:14" x14ac:dyDescent="0.25">
      <c r="A28" s="8" t="s">
        <v>202</v>
      </c>
      <c r="B28" s="10" t="s">
        <v>19</v>
      </c>
      <c r="C28" s="10" t="s">
        <v>44</v>
      </c>
      <c r="D28" s="10" t="s">
        <v>135</v>
      </c>
      <c r="E28" s="13" t="s">
        <v>136</v>
      </c>
      <c r="F28" s="13" t="s">
        <v>136</v>
      </c>
      <c r="G28" s="30">
        <v>10</v>
      </c>
      <c r="H28" s="31">
        <v>8000</v>
      </c>
      <c r="I28" s="31">
        <v>8000</v>
      </c>
      <c r="J28" s="32">
        <v>15</v>
      </c>
      <c r="K28" s="11">
        <v>150</v>
      </c>
      <c r="L28" s="11">
        <v>15</v>
      </c>
      <c r="M28" s="11">
        <v>150</v>
      </c>
      <c r="N28" s="130"/>
    </row>
    <row r="29" spans="1:14" x14ac:dyDescent="0.25">
      <c r="A29" s="8" t="s">
        <v>203</v>
      </c>
      <c r="B29" s="10" t="s">
        <v>19</v>
      </c>
      <c r="C29" s="10" t="s">
        <v>44</v>
      </c>
      <c r="D29" s="10" t="s">
        <v>63</v>
      </c>
      <c r="E29" s="13" t="s">
        <v>133</v>
      </c>
      <c r="F29" s="13" t="s">
        <v>133</v>
      </c>
      <c r="G29" s="30">
        <v>5</v>
      </c>
      <c r="H29" s="31">
        <v>8000</v>
      </c>
      <c r="I29" s="31">
        <v>8000</v>
      </c>
      <c r="J29" s="32">
        <v>30</v>
      </c>
      <c r="K29" s="11">
        <v>150</v>
      </c>
      <c r="L29" s="11">
        <v>30</v>
      </c>
      <c r="M29" s="11">
        <v>150</v>
      </c>
      <c r="N29" s="130"/>
    </row>
    <row r="30" spans="1:14" x14ac:dyDescent="0.25">
      <c r="A30" s="8" t="s">
        <v>204</v>
      </c>
      <c r="B30" s="10" t="s">
        <v>19</v>
      </c>
      <c r="C30" s="10" t="s">
        <v>44</v>
      </c>
      <c r="D30" s="10" t="s">
        <v>102</v>
      </c>
      <c r="E30" s="13" t="s">
        <v>134</v>
      </c>
      <c r="F30" s="13" t="s">
        <v>134</v>
      </c>
      <c r="G30" s="30">
        <v>10</v>
      </c>
      <c r="H30" s="31">
        <v>5000</v>
      </c>
      <c r="I30" s="31">
        <v>5000</v>
      </c>
      <c r="J30" s="32">
        <v>35</v>
      </c>
      <c r="K30" s="11">
        <v>350</v>
      </c>
      <c r="L30" s="11">
        <v>35</v>
      </c>
      <c r="M30" s="11">
        <v>350</v>
      </c>
      <c r="N30" s="130"/>
    </row>
    <row r="31" spans="1:14" x14ac:dyDescent="0.25">
      <c r="A31" s="4" t="s">
        <v>205</v>
      </c>
      <c r="B31" s="6" t="s">
        <v>19</v>
      </c>
      <c r="C31" s="6" t="s">
        <v>44</v>
      </c>
      <c r="D31" s="6" t="s">
        <v>60</v>
      </c>
      <c r="E31" s="12" t="s">
        <v>39</v>
      </c>
      <c r="F31" s="12" t="s">
        <v>39</v>
      </c>
      <c r="G31" s="30">
        <v>10</v>
      </c>
      <c r="H31" s="31">
        <v>4500</v>
      </c>
      <c r="I31" s="31">
        <v>4500</v>
      </c>
      <c r="J31" s="32">
        <v>19</v>
      </c>
      <c r="K31" s="7">
        <v>190</v>
      </c>
      <c r="L31" s="7">
        <v>19</v>
      </c>
      <c r="M31" s="7">
        <v>190</v>
      </c>
      <c r="N31" s="130"/>
    </row>
    <row r="32" spans="1:14" x14ac:dyDescent="0.25">
      <c r="A32" s="4" t="s">
        <v>206</v>
      </c>
      <c r="B32" s="6" t="s">
        <v>19</v>
      </c>
      <c r="C32" s="6" t="s">
        <v>44</v>
      </c>
      <c r="D32" s="6" t="s">
        <v>58</v>
      </c>
      <c r="E32" s="12" t="s">
        <v>36</v>
      </c>
      <c r="F32" s="12" t="s">
        <v>36</v>
      </c>
      <c r="G32" s="30">
        <v>10</v>
      </c>
      <c r="H32" s="31">
        <v>4500</v>
      </c>
      <c r="I32" s="31">
        <v>4500</v>
      </c>
      <c r="J32" s="32">
        <v>19</v>
      </c>
      <c r="K32" s="7">
        <v>190</v>
      </c>
      <c r="L32" s="7">
        <v>19</v>
      </c>
      <c r="M32" s="7">
        <v>190</v>
      </c>
      <c r="N32" s="130"/>
    </row>
    <row r="33" spans="1:14" x14ac:dyDescent="0.25">
      <c r="A33" s="4" t="s">
        <v>207</v>
      </c>
      <c r="B33" s="6" t="s">
        <v>19</v>
      </c>
      <c r="C33" s="6" t="s">
        <v>44</v>
      </c>
      <c r="D33" s="6" t="s">
        <v>57</v>
      </c>
      <c r="E33" s="12" t="s">
        <v>37</v>
      </c>
      <c r="F33" s="12" t="s">
        <v>37</v>
      </c>
      <c r="G33" s="30">
        <v>10</v>
      </c>
      <c r="H33" s="31">
        <v>4500</v>
      </c>
      <c r="I33" s="31">
        <v>4500</v>
      </c>
      <c r="J33" s="32">
        <v>19</v>
      </c>
      <c r="K33" s="7">
        <v>190</v>
      </c>
      <c r="L33" s="7">
        <v>19</v>
      </c>
      <c r="M33" s="7">
        <v>190</v>
      </c>
      <c r="N33" s="130"/>
    </row>
    <row r="34" spans="1:14" x14ac:dyDescent="0.25">
      <c r="A34" s="4" t="s">
        <v>208</v>
      </c>
      <c r="B34" s="6" t="s">
        <v>19</v>
      </c>
      <c r="C34" s="6" t="s">
        <v>44</v>
      </c>
      <c r="D34" s="6" t="s">
        <v>59</v>
      </c>
      <c r="E34" s="12" t="s">
        <v>38</v>
      </c>
      <c r="F34" s="12" t="s">
        <v>38</v>
      </c>
      <c r="G34" s="30">
        <v>10</v>
      </c>
      <c r="H34" s="31">
        <v>4500</v>
      </c>
      <c r="I34" s="31">
        <v>4500</v>
      </c>
      <c r="J34" s="32">
        <v>19</v>
      </c>
      <c r="K34" s="7">
        <v>190</v>
      </c>
      <c r="L34" s="7">
        <v>19</v>
      </c>
      <c r="M34" s="7">
        <v>190</v>
      </c>
      <c r="N34" s="130"/>
    </row>
    <row r="35" spans="1:14" x14ac:dyDescent="0.25">
      <c r="A35" s="4" t="s">
        <v>209</v>
      </c>
      <c r="B35" s="10" t="s">
        <v>19</v>
      </c>
      <c r="C35" s="10" t="s">
        <v>44</v>
      </c>
      <c r="D35" s="5" t="s">
        <v>77</v>
      </c>
      <c r="E35" s="13" t="s">
        <v>53</v>
      </c>
      <c r="F35" s="13" t="s">
        <v>53</v>
      </c>
      <c r="G35" s="30">
        <v>2</v>
      </c>
      <c r="H35" s="31">
        <v>10000</v>
      </c>
      <c r="I35" s="31">
        <v>10000</v>
      </c>
      <c r="J35" s="32">
        <v>30</v>
      </c>
      <c r="K35" s="7">
        <v>60</v>
      </c>
      <c r="L35" s="7">
        <v>30</v>
      </c>
      <c r="M35" s="7">
        <v>60</v>
      </c>
      <c r="N35" s="130"/>
    </row>
    <row r="36" spans="1:14" x14ac:dyDescent="0.25">
      <c r="A36" s="4" t="s">
        <v>210</v>
      </c>
      <c r="B36" s="6" t="s">
        <v>19</v>
      </c>
      <c r="C36" s="6" t="s">
        <v>44</v>
      </c>
      <c r="D36" s="6" t="s">
        <v>69</v>
      </c>
      <c r="E36" s="13" t="s">
        <v>75</v>
      </c>
      <c r="F36" s="13" t="s">
        <v>75</v>
      </c>
      <c r="G36" s="30">
        <v>1</v>
      </c>
      <c r="H36" s="31">
        <v>3000</v>
      </c>
      <c r="I36" s="31">
        <v>3000</v>
      </c>
      <c r="J36" s="32">
        <v>69</v>
      </c>
      <c r="K36" s="7">
        <v>69</v>
      </c>
      <c r="L36" s="7">
        <v>69</v>
      </c>
      <c r="M36" s="7">
        <v>69</v>
      </c>
      <c r="N36" s="130"/>
    </row>
    <row r="37" spans="1:14" x14ac:dyDescent="0.25">
      <c r="A37" s="4" t="s">
        <v>211</v>
      </c>
      <c r="B37" s="6" t="s">
        <v>19</v>
      </c>
      <c r="C37" s="6" t="s">
        <v>44</v>
      </c>
      <c r="D37" s="6" t="s">
        <v>70</v>
      </c>
      <c r="E37" s="13" t="s">
        <v>76</v>
      </c>
      <c r="F37" s="13" t="s">
        <v>76</v>
      </c>
      <c r="G37" s="30">
        <v>1</v>
      </c>
      <c r="H37" s="31">
        <v>3000</v>
      </c>
      <c r="I37" s="31">
        <v>3000</v>
      </c>
      <c r="J37" s="32">
        <v>75</v>
      </c>
      <c r="K37" s="7">
        <v>75</v>
      </c>
      <c r="L37" s="7">
        <v>75</v>
      </c>
      <c r="M37" s="7">
        <v>75</v>
      </c>
      <c r="N37" s="130"/>
    </row>
    <row r="38" spans="1:14" x14ac:dyDescent="0.25">
      <c r="A38" s="4" t="s">
        <v>212</v>
      </c>
      <c r="B38" s="6" t="s">
        <v>19</v>
      </c>
      <c r="C38" s="6" t="s">
        <v>44</v>
      </c>
      <c r="D38" s="6" t="s">
        <v>71</v>
      </c>
      <c r="E38" s="13" t="s">
        <v>73</v>
      </c>
      <c r="F38" s="13" t="s">
        <v>73</v>
      </c>
      <c r="G38" s="30">
        <v>1</v>
      </c>
      <c r="H38" s="31">
        <v>3000</v>
      </c>
      <c r="I38" s="31">
        <v>3000</v>
      </c>
      <c r="J38" s="32">
        <v>75</v>
      </c>
      <c r="K38" s="7">
        <v>75</v>
      </c>
      <c r="L38" s="7">
        <v>75</v>
      </c>
      <c r="M38" s="7">
        <v>75</v>
      </c>
      <c r="N38" s="130"/>
    </row>
    <row r="39" spans="1:14" x14ac:dyDescent="0.25">
      <c r="A39" s="4" t="s">
        <v>213</v>
      </c>
      <c r="B39" s="6" t="s">
        <v>19</v>
      </c>
      <c r="C39" s="6" t="s">
        <v>44</v>
      </c>
      <c r="D39" s="6" t="s">
        <v>72</v>
      </c>
      <c r="E39" s="13" t="s">
        <v>74</v>
      </c>
      <c r="F39" s="13" t="s">
        <v>74</v>
      </c>
      <c r="G39" s="30">
        <v>1</v>
      </c>
      <c r="H39" s="31">
        <v>3000</v>
      </c>
      <c r="I39" s="31">
        <v>3000</v>
      </c>
      <c r="J39" s="32">
        <v>75</v>
      </c>
      <c r="K39" s="7">
        <v>75</v>
      </c>
      <c r="L39" s="7">
        <v>75</v>
      </c>
      <c r="M39" s="7">
        <v>75</v>
      </c>
      <c r="N39" s="130"/>
    </row>
    <row r="40" spans="1:14" x14ac:dyDescent="0.25">
      <c r="A40" s="124" t="s">
        <v>293</v>
      </c>
      <c r="B40" s="125"/>
      <c r="C40" s="125"/>
      <c r="D40" s="125"/>
      <c r="E40" s="125"/>
      <c r="F40" s="125"/>
      <c r="G40" s="125"/>
      <c r="H40" s="125"/>
      <c r="I40" s="125"/>
      <c r="J40" s="126"/>
      <c r="K40" s="7">
        <f>SUM(K27:K39)</f>
        <v>1776</v>
      </c>
      <c r="L40" s="49"/>
      <c r="M40" s="50"/>
      <c r="N40" s="130"/>
    </row>
    <row r="41" spans="1:14" x14ac:dyDescent="0.25">
      <c r="A41" s="124" t="s">
        <v>294</v>
      </c>
      <c r="B41" s="125"/>
      <c r="C41" s="125"/>
      <c r="D41" s="125"/>
      <c r="E41" s="125"/>
      <c r="F41" s="125"/>
      <c r="G41" s="125"/>
      <c r="H41" s="125"/>
      <c r="I41" s="125"/>
      <c r="J41" s="125"/>
      <c r="K41" s="125"/>
      <c r="L41" s="126"/>
      <c r="M41" s="7">
        <f>SUM(M27:M39)</f>
        <v>1776</v>
      </c>
      <c r="N41" s="130"/>
    </row>
    <row r="42" spans="1:14" x14ac:dyDescent="0.25">
      <c r="A42" s="124" t="s">
        <v>379</v>
      </c>
      <c r="B42" s="125"/>
      <c r="C42" s="125"/>
      <c r="D42" s="125"/>
      <c r="E42" s="125"/>
      <c r="F42" s="125"/>
      <c r="G42" s="125"/>
      <c r="H42" s="125"/>
      <c r="I42" s="125"/>
      <c r="J42" s="125"/>
      <c r="K42" s="125"/>
      <c r="L42" s="126"/>
      <c r="M42" s="7">
        <f>M43-M41</f>
        <v>372.96000000000004</v>
      </c>
      <c r="N42" s="130"/>
    </row>
    <row r="43" spans="1:14" x14ac:dyDescent="0.25">
      <c r="A43" s="124" t="s">
        <v>295</v>
      </c>
      <c r="B43" s="125"/>
      <c r="C43" s="125"/>
      <c r="D43" s="125"/>
      <c r="E43" s="125"/>
      <c r="F43" s="125"/>
      <c r="G43" s="125"/>
      <c r="H43" s="125"/>
      <c r="I43" s="125"/>
      <c r="J43" s="125"/>
      <c r="K43" s="125"/>
      <c r="L43" s="126"/>
      <c r="M43" s="7">
        <f>M41*1.21</f>
        <v>2148.96</v>
      </c>
      <c r="N43" s="131"/>
    </row>
    <row r="44" spans="1:14" x14ac:dyDescent="0.25">
      <c r="A44" s="46" t="s">
        <v>214</v>
      </c>
      <c r="B44" s="117" t="s">
        <v>292</v>
      </c>
      <c r="C44" s="117"/>
      <c r="D44" s="117"/>
      <c r="E44" s="117"/>
      <c r="F44" s="117"/>
      <c r="G44" s="117"/>
      <c r="H44" s="117"/>
      <c r="I44" s="117"/>
      <c r="J44" s="117"/>
      <c r="K44" s="117"/>
      <c r="L44" s="117"/>
      <c r="M44" s="117"/>
      <c r="N44" s="118"/>
    </row>
    <row r="45" spans="1:14" x14ac:dyDescent="0.25">
      <c r="A45" s="4" t="s">
        <v>215</v>
      </c>
      <c r="B45" s="54" t="s">
        <v>20</v>
      </c>
      <c r="C45" s="33" t="s">
        <v>40</v>
      </c>
      <c r="D45" s="33" t="s">
        <v>78</v>
      </c>
      <c r="E45" s="34" t="s">
        <v>42</v>
      </c>
      <c r="F45" s="34" t="s">
        <v>42</v>
      </c>
      <c r="G45" s="35">
        <v>2</v>
      </c>
      <c r="H45" s="36">
        <v>2500</v>
      </c>
      <c r="I45" s="36">
        <v>2500</v>
      </c>
      <c r="J45" s="37">
        <v>7</v>
      </c>
      <c r="K45" s="22">
        <v>14</v>
      </c>
      <c r="L45" s="22">
        <v>7</v>
      </c>
      <c r="M45" s="22">
        <v>14</v>
      </c>
      <c r="N45" s="132">
        <v>9650</v>
      </c>
    </row>
    <row r="46" spans="1:14" x14ac:dyDescent="0.25">
      <c r="A46" s="4" t="s">
        <v>216</v>
      </c>
      <c r="B46" s="84" t="s">
        <v>20</v>
      </c>
      <c r="C46" s="10" t="s">
        <v>40</v>
      </c>
      <c r="D46" s="5" t="s">
        <v>103</v>
      </c>
      <c r="E46" s="13" t="s">
        <v>8</v>
      </c>
      <c r="F46" s="13" t="s">
        <v>8</v>
      </c>
      <c r="G46" s="30">
        <v>5</v>
      </c>
      <c r="H46" s="31">
        <v>3500</v>
      </c>
      <c r="I46" s="31">
        <v>3500</v>
      </c>
      <c r="J46" s="32">
        <v>7</v>
      </c>
      <c r="K46" s="7">
        <v>35</v>
      </c>
      <c r="L46" s="7">
        <v>7</v>
      </c>
      <c r="M46" s="7">
        <v>35</v>
      </c>
      <c r="N46" s="133"/>
    </row>
    <row r="47" spans="1:14" x14ac:dyDescent="0.25">
      <c r="A47" s="4" t="s">
        <v>217</v>
      </c>
      <c r="B47" s="85" t="s">
        <v>20</v>
      </c>
      <c r="C47" s="6" t="s">
        <v>40</v>
      </c>
      <c r="D47" s="6" t="s">
        <v>79</v>
      </c>
      <c r="E47" s="12" t="s">
        <v>21</v>
      </c>
      <c r="F47" s="12" t="s">
        <v>21</v>
      </c>
      <c r="G47" s="30">
        <v>20</v>
      </c>
      <c r="H47" s="31">
        <v>1500</v>
      </c>
      <c r="I47" s="31">
        <v>1500</v>
      </c>
      <c r="J47" s="32">
        <v>4</v>
      </c>
      <c r="K47" s="7">
        <v>80</v>
      </c>
      <c r="L47" s="7">
        <v>4</v>
      </c>
      <c r="M47" s="7">
        <v>80</v>
      </c>
      <c r="N47" s="133"/>
    </row>
    <row r="48" spans="1:14" x14ac:dyDescent="0.25">
      <c r="A48" s="4" t="s">
        <v>218</v>
      </c>
      <c r="B48" s="85" t="s">
        <v>20</v>
      </c>
      <c r="C48" s="6" t="s">
        <v>40</v>
      </c>
      <c r="D48" s="6" t="s">
        <v>80</v>
      </c>
      <c r="E48" s="12" t="s">
        <v>22</v>
      </c>
      <c r="F48" s="12" t="s">
        <v>22</v>
      </c>
      <c r="G48" s="30">
        <v>15</v>
      </c>
      <c r="H48" s="31">
        <v>2000</v>
      </c>
      <c r="I48" s="31">
        <v>2000</v>
      </c>
      <c r="J48" s="32">
        <v>18</v>
      </c>
      <c r="K48" s="7">
        <v>270</v>
      </c>
      <c r="L48" s="7">
        <v>18</v>
      </c>
      <c r="M48" s="7">
        <v>270</v>
      </c>
      <c r="N48" s="133"/>
    </row>
    <row r="49" spans="1:14" x14ac:dyDescent="0.25">
      <c r="A49" s="4" t="s">
        <v>219</v>
      </c>
      <c r="B49" s="85" t="s">
        <v>20</v>
      </c>
      <c r="C49" s="6" t="s">
        <v>40</v>
      </c>
      <c r="D49" s="6" t="s">
        <v>81</v>
      </c>
      <c r="E49" s="12" t="s">
        <v>10</v>
      </c>
      <c r="F49" s="12" t="s">
        <v>10</v>
      </c>
      <c r="G49" s="30">
        <v>30</v>
      </c>
      <c r="H49" s="31">
        <v>2100</v>
      </c>
      <c r="I49" s="31">
        <v>2100</v>
      </c>
      <c r="J49" s="32">
        <v>16</v>
      </c>
      <c r="K49" s="7">
        <v>480</v>
      </c>
      <c r="L49" s="7">
        <v>16</v>
      </c>
      <c r="M49" s="7">
        <v>480</v>
      </c>
      <c r="N49" s="133"/>
    </row>
    <row r="50" spans="1:14" x14ac:dyDescent="0.25">
      <c r="A50" s="4" t="s">
        <v>220</v>
      </c>
      <c r="B50" s="85" t="s">
        <v>20</v>
      </c>
      <c r="C50" s="6" t="s">
        <v>40</v>
      </c>
      <c r="D50" s="6" t="s">
        <v>126</v>
      </c>
      <c r="E50" s="12" t="s">
        <v>23</v>
      </c>
      <c r="F50" s="12" t="s">
        <v>23</v>
      </c>
      <c r="G50" s="30">
        <v>50</v>
      </c>
      <c r="H50" s="31">
        <v>1600</v>
      </c>
      <c r="I50" s="31">
        <v>1600</v>
      </c>
      <c r="J50" s="32">
        <v>16</v>
      </c>
      <c r="K50" s="7">
        <v>800</v>
      </c>
      <c r="L50" s="7">
        <v>16</v>
      </c>
      <c r="M50" s="7">
        <v>800</v>
      </c>
      <c r="N50" s="133"/>
    </row>
    <row r="51" spans="1:14" x14ac:dyDescent="0.25">
      <c r="A51" s="4" t="s">
        <v>221</v>
      </c>
      <c r="B51" s="85" t="s">
        <v>20</v>
      </c>
      <c r="C51" s="6" t="s">
        <v>40</v>
      </c>
      <c r="D51" s="6" t="s">
        <v>82</v>
      </c>
      <c r="E51" s="12" t="s">
        <v>43</v>
      </c>
      <c r="F51" s="12" t="s">
        <v>43</v>
      </c>
      <c r="G51" s="30">
        <v>10</v>
      </c>
      <c r="H51" s="31">
        <v>2300</v>
      </c>
      <c r="I51" s="31">
        <v>2300</v>
      </c>
      <c r="J51" s="32">
        <v>9</v>
      </c>
      <c r="K51" s="11">
        <v>90</v>
      </c>
      <c r="L51" s="11">
        <v>9</v>
      </c>
      <c r="M51" s="7">
        <v>90</v>
      </c>
      <c r="N51" s="133"/>
    </row>
    <row r="52" spans="1:14" x14ac:dyDescent="0.25">
      <c r="A52" s="4" t="s">
        <v>222</v>
      </c>
      <c r="B52" s="85" t="s">
        <v>20</v>
      </c>
      <c r="C52" s="6" t="s">
        <v>40</v>
      </c>
      <c r="D52" s="6" t="s">
        <v>83</v>
      </c>
      <c r="E52" s="12" t="s">
        <v>9</v>
      </c>
      <c r="F52" s="12" t="s">
        <v>9</v>
      </c>
      <c r="G52" s="30">
        <v>20</v>
      </c>
      <c r="H52" s="31">
        <v>6500</v>
      </c>
      <c r="I52" s="31">
        <v>6500</v>
      </c>
      <c r="J52" s="32">
        <v>16</v>
      </c>
      <c r="K52" s="7">
        <v>320</v>
      </c>
      <c r="L52" s="7">
        <v>16</v>
      </c>
      <c r="M52" s="7">
        <v>320</v>
      </c>
      <c r="N52" s="133"/>
    </row>
    <row r="53" spans="1:14" x14ac:dyDescent="0.25">
      <c r="A53" s="4" t="s">
        <v>223</v>
      </c>
      <c r="B53" s="85" t="s">
        <v>20</v>
      </c>
      <c r="C53" s="6" t="s">
        <v>40</v>
      </c>
      <c r="D53" s="6" t="s">
        <v>84</v>
      </c>
      <c r="E53" s="12" t="s">
        <v>11</v>
      </c>
      <c r="F53" s="12" t="s">
        <v>11</v>
      </c>
      <c r="G53" s="30">
        <v>15</v>
      </c>
      <c r="H53" s="31">
        <v>1600</v>
      </c>
      <c r="I53" s="31">
        <v>1600</v>
      </c>
      <c r="J53" s="32">
        <v>16</v>
      </c>
      <c r="K53" s="7">
        <v>240</v>
      </c>
      <c r="L53" s="7">
        <v>16</v>
      </c>
      <c r="M53" s="7">
        <v>240</v>
      </c>
      <c r="N53" s="133"/>
    </row>
    <row r="54" spans="1:14" x14ac:dyDescent="0.25">
      <c r="A54" s="4" t="s">
        <v>224</v>
      </c>
      <c r="B54" s="85" t="s">
        <v>20</v>
      </c>
      <c r="C54" s="6" t="s">
        <v>40</v>
      </c>
      <c r="D54" s="6" t="s">
        <v>127</v>
      </c>
      <c r="E54" s="12" t="s">
        <v>41</v>
      </c>
      <c r="F54" s="12" t="s">
        <v>41</v>
      </c>
      <c r="G54" s="30">
        <v>5</v>
      </c>
      <c r="H54" s="31">
        <v>9000</v>
      </c>
      <c r="I54" s="31">
        <v>9000</v>
      </c>
      <c r="J54" s="32">
        <v>15</v>
      </c>
      <c r="K54" s="7">
        <v>75</v>
      </c>
      <c r="L54" s="7">
        <v>15</v>
      </c>
      <c r="M54" s="7">
        <v>75</v>
      </c>
      <c r="N54" s="133"/>
    </row>
    <row r="55" spans="1:14" x14ac:dyDescent="0.25">
      <c r="A55" s="4" t="s">
        <v>225</v>
      </c>
      <c r="B55" s="85" t="s">
        <v>19</v>
      </c>
      <c r="C55" s="6" t="s">
        <v>40</v>
      </c>
      <c r="D55" s="6" t="s">
        <v>137</v>
      </c>
      <c r="E55" s="12" t="s">
        <v>161</v>
      </c>
      <c r="F55" s="12" t="s">
        <v>161</v>
      </c>
      <c r="G55" s="30">
        <v>10</v>
      </c>
      <c r="H55" s="31">
        <v>3500</v>
      </c>
      <c r="I55" s="31">
        <v>3500</v>
      </c>
      <c r="J55" s="32">
        <v>5.6</v>
      </c>
      <c r="K55" s="7">
        <v>56</v>
      </c>
      <c r="L55" s="7">
        <v>5.6</v>
      </c>
      <c r="M55" s="7">
        <v>56</v>
      </c>
      <c r="N55" s="133"/>
    </row>
    <row r="56" spans="1:14" x14ac:dyDescent="0.25">
      <c r="A56" s="4" t="s">
        <v>226</v>
      </c>
      <c r="B56" s="85" t="s">
        <v>19</v>
      </c>
      <c r="C56" s="6" t="s">
        <v>40</v>
      </c>
      <c r="D56" s="6" t="s">
        <v>128</v>
      </c>
      <c r="E56" s="12" t="s">
        <v>46</v>
      </c>
      <c r="F56" s="12" t="s">
        <v>46</v>
      </c>
      <c r="G56" s="30">
        <v>10</v>
      </c>
      <c r="H56" s="31">
        <v>1000</v>
      </c>
      <c r="I56" s="31">
        <v>1000</v>
      </c>
      <c r="J56" s="32">
        <v>20</v>
      </c>
      <c r="K56" s="7">
        <v>200</v>
      </c>
      <c r="L56" s="7">
        <v>20</v>
      </c>
      <c r="M56" s="7">
        <v>200</v>
      </c>
      <c r="N56" s="133"/>
    </row>
    <row r="57" spans="1:14" x14ac:dyDescent="0.25">
      <c r="A57" s="4" t="s">
        <v>227</v>
      </c>
      <c r="B57" s="85" t="s">
        <v>20</v>
      </c>
      <c r="C57" s="6" t="s">
        <v>40</v>
      </c>
      <c r="D57" s="6" t="s">
        <v>85</v>
      </c>
      <c r="E57" s="12" t="s">
        <v>24</v>
      </c>
      <c r="F57" s="12" t="s">
        <v>24</v>
      </c>
      <c r="G57" s="30">
        <v>10</v>
      </c>
      <c r="H57" s="31">
        <v>2560</v>
      </c>
      <c r="I57" s="31">
        <v>2560</v>
      </c>
      <c r="J57" s="32">
        <v>10</v>
      </c>
      <c r="K57" s="11">
        <v>100</v>
      </c>
      <c r="L57" s="11">
        <v>10</v>
      </c>
      <c r="M57" s="7">
        <v>100</v>
      </c>
      <c r="N57" s="133"/>
    </row>
    <row r="58" spans="1:14" x14ac:dyDescent="0.25">
      <c r="A58" s="4" t="s">
        <v>228</v>
      </c>
      <c r="B58" s="85" t="s">
        <v>20</v>
      </c>
      <c r="C58" s="6" t="s">
        <v>40</v>
      </c>
      <c r="D58" s="6" t="s">
        <v>85</v>
      </c>
      <c r="E58" s="12" t="s">
        <v>86</v>
      </c>
      <c r="F58" s="12" t="s">
        <v>86</v>
      </c>
      <c r="G58" s="30">
        <v>10</v>
      </c>
      <c r="H58" s="31">
        <v>6900</v>
      </c>
      <c r="I58" s="31">
        <v>6900</v>
      </c>
      <c r="J58" s="32">
        <v>15</v>
      </c>
      <c r="K58" s="7">
        <v>150</v>
      </c>
      <c r="L58" s="7">
        <v>15</v>
      </c>
      <c r="M58" s="7">
        <v>150</v>
      </c>
      <c r="N58" s="133"/>
    </row>
    <row r="59" spans="1:14" x14ac:dyDescent="0.25">
      <c r="A59" s="4" t="s">
        <v>229</v>
      </c>
      <c r="B59" s="85" t="s">
        <v>20</v>
      </c>
      <c r="C59" s="6" t="s">
        <v>40</v>
      </c>
      <c r="D59" s="6" t="s">
        <v>87</v>
      </c>
      <c r="E59" s="12" t="s">
        <v>25</v>
      </c>
      <c r="F59" s="12" t="s">
        <v>25</v>
      </c>
      <c r="G59" s="30">
        <v>80</v>
      </c>
      <c r="H59" s="31">
        <v>1500</v>
      </c>
      <c r="I59" s="31">
        <v>1500</v>
      </c>
      <c r="J59" s="32">
        <v>13</v>
      </c>
      <c r="K59" s="7">
        <v>1040</v>
      </c>
      <c r="L59" s="7">
        <v>13</v>
      </c>
      <c r="M59" s="7">
        <v>1040</v>
      </c>
      <c r="N59" s="133"/>
    </row>
    <row r="60" spans="1:14" x14ac:dyDescent="0.25">
      <c r="A60" s="4" t="s">
        <v>230</v>
      </c>
      <c r="B60" s="85" t="s">
        <v>20</v>
      </c>
      <c r="C60" s="6" t="s">
        <v>40</v>
      </c>
      <c r="D60" s="6" t="s">
        <v>129</v>
      </c>
      <c r="E60" s="12" t="s">
        <v>52</v>
      </c>
      <c r="F60" s="12" t="s">
        <v>52</v>
      </c>
      <c r="G60" s="30">
        <v>10</v>
      </c>
      <c r="H60" s="31">
        <v>2200</v>
      </c>
      <c r="I60" s="31">
        <v>2200</v>
      </c>
      <c r="J60" s="32">
        <v>15</v>
      </c>
      <c r="K60" s="11">
        <v>150</v>
      </c>
      <c r="L60" s="11">
        <v>15</v>
      </c>
      <c r="M60" s="7">
        <v>150</v>
      </c>
      <c r="N60" s="133"/>
    </row>
    <row r="61" spans="1:14" x14ac:dyDescent="0.25">
      <c r="A61" s="4" t="s">
        <v>231</v>
      </c>
      <c r="B61" s="85" t="s">
        <v>19</v>
      </c>
      <c r="C61" s="6" t="s">
        <v>40</v>
      </c>
      <c r="D61" s="6" t="s">
        <v>138</v>
      </c>
      <c r="E61" s="12" t="s">
        <v>139</v>
      </c>
      <c r="F61" s="12" t="s">
        <v>139</v>
      </c>
      <c r="G61" s="30">
        <v>5</v>
      </c>
      <c r="H61" s="31">
        <v>10000</v>
      </c>
      <c r="I61" s="31">
        <v>10000</v>
      </c>
      <c r="J61" s="32">
        <v>6.8</v>
      </c>
      <c r="K61" s="11">
        <v>34</v>
      </c>
      <c r="L61" s="11">
        <v>6.8</v>
      </c>
      <c r="M61" s="7">
        <v>34</v>
      </c>
      <c r="N61" s="133"/>
    </row>
    <row r="62" spans="1:14" x14ac:dyDescent="0.25">
      <c r="A62" s="4" t="s">
        <v>232</v>
      </c>
      <c r="B62" s="85" t="s">
        <v>19</v>
      </c>
      <c r="C62" s="6" t="s">
        <v>40</v>
      </c>
      <c r="D62" s="6" t="s">
        <v>88</v>
      </c>
      <c r="E62" s="12" t="s">
        <v>140</v>
      </c>
      <c r="F62" s="12" t="s">
        <v>140</v>
      </c>
      <c r="G62" s="30">
        <v>4</v>
      </c>
      <c r="H62" s="31">
        <v>6500</v>
      </c>
      <c r="I62" s="31">
        <v>6500</v>
      </c>
      <c r="J62" s="32">
        <v>115</v>
      </c>
      <c r="K62" s="7">
        <v>460</v>
      </c>
      <c r="L62" s="7">
        <v>115</v>
      </c>
      <c r="M62" s="7">
        <v>460</v>
      </c>
      <c r="N62" s="133"/>
    </row>
    <row r="63" spans="1:14" x14ac:dyDescent="0.25">
      <c r="A63" s="4" t="s">
        <v>233</v>
      </c>
      <c r="B63" s="85" t="s">
        <v>19</v>
      </c>
      <c r="C63" s="6" t="s">
        <v>40</v>
      </c>
      <c r="D63" s="6" t="s">
        <v>89</v>
      </c>
      <c r="E63" s="12" t="s">
        <v>141</v>
      </c>
      <c r="F63" s="12" t="s">
        <v>141</v>
      </c>
      <c r="G63" s="30">
        <v>4</v>
      </c>
      <c r="H63" s="31">
        <v>5000</v>
      </c>
      <c r="I63" s="31">
        <v>5000</v>
      </c>
      <c r="J63" s="32">
        <v>145</v>
      </c>
      <c r="K63" s="7">
        <v>580</v>
      </c>
      <c r="L63" s="7">
        <v>145</v>
      </c>
      <c r="M63" s="7">
        <v>580</v>
      </c>
      <c r="N63" s="133"/>
    </row>
    <row r="64" spans="1:14" x14ac:dyDescent="0.25">
      <c r="A64" s="4" t="s">
        <v>234</v>
      </c>
      <c r="B64" s="85" t="s">
        <v>19</v>
      </c>
      <c r="C64" s="6" t="s">
        <v>40</v>
      </c>
      <c r="D64" s="6" t="s">
        <v>90</v>
      </c>
      <c r="E64" s="12" t="s">
        <v>142</v>
      </c>
      <c r="F64" s="12" t="s">
        <v>142</v>
      </c>
      <c r="G64" s="30">
        <v>4</v>
      </c>
      <c r="H64" s="31">
        <v>5000</v>
      </c>
      <c r="I64" s="31">
        <v>5000</v>
      </c>
      <c r="J64" s="32">
        <v>145</v>
      </c>
      <c r="K64" s="7">
        <v>580</v>
      </c>
      <c r="L64" s="7">
        <v>145</v>
      </c>
      <c r="M64" s="7">
        <v>580</v>
      </c>
      <c r="N64" s="133"/>
    </row>
    <row r="65" spans="1:14" x14ac:dyDescent="0.25">
      <c r="A65" s="4" t="s">
        <v>235</v>
      </c>
      <c r="B65" s="85" t="s">
        <v>19</v>
      </c>
      <c r="C65" s="6" t="s">
        <v>40</v>
      </c>
      <c r="D65" s="6" t="s">
        <v>91</v>
      </c>
      <c r="E65" s="12" t="s">
        <v>143</v>
      </c>
      <c r="F65" s="12" t="s">
        <v>143</v>
      </c>
      <c r="G65" s="30">
        <v>4</v>
      </c>
      <c r="H65" s="31">
        <v>5000</v>
      </c>
      <c r="I65" s="31">
        <v>5000</v>
      </c>
      <c r="J65" s="32">
        <v>145</v>
      </c>
      <c r="K65" s="7">
        <v>580</v>
      </c>
      <c r="L65" s="7">
        <v>145</v>
      </c>
      <c r="M65" s="7">
        <v>580</v>
      </c>
      <c r="N65" s="133"/>
    </row>
    <row r="66" spans="1:14" x14ac:dyDescent="0.25">
      <c r="A66" s="4" t="s">
        <v>236</v>
      </c>
      <c r="B66" s="85" t="s">
        <v>19</v>
      </c>
      <c r="C66" s="6" t="s">
        <v>40</v>
      </c>
      <c r="D66" s="6" t="s">
        <v>92</v>
      </c>
      <c r="E66" s="12" t="s">
        <v>144</v>
      </c>
      <c r="F66" s="12" t="s">
        <v>144</v>
      </c>
      <c r="G66" s="30">
        <v>4</v>
      </c>
      <c r="H66" s="31">
        <v>3200</v>
      </c>
      <c r="I66" s="31">
        <v>3200</v>
      </c>
      <c r="J66" s="32">
        <v>79</v>
      </c>
      <c r="K66" s="7">
        <v>316</v>
      </c>
      <c r="L66" s="7">
        <v>79</v>
      </c>
      <c r="M66" s="7">
        <v>316</v>
      </c>
      <c r="N66" s="133"/>
    </row>
    <row r="67" spans="1:14" x14ac:dyDescent="0.25">
      <c r="A67" s="4" t="s">
        <v>237</v>
      </c>
      <c r="B67" s="85" t="s">
        <v>19</v>
      </c>
      <c r="C67" s="6" t="s">
        <v>40</v>
      </c>
      <c r="D67" s="6" t="s">
        <v>93</v>
      </c>
      <c r="E67" s="12" t="s">
        <v>145</v>
      </c>
      <c r="F67" s="12" t="s">
        <v>145</v>
      </c>
      <c r="G67" s="30">
        <v>4</v>
      </c>
      <c r="H67" s="31">
        <v>2500</v>
      </c>
      <c r="I67" s="31">
        <v>2500</v>
      </c>
      <c r="J67" s="32">
        <v>82</v>
      </c>
      <c r="K67" s="7">
        <v>328</v>
      </c>
      <c r="L67" s="7">
        <v>82</v>
      </c>
      <c r="M67" s="7">
        <v>328</v>
      </c>
      <c r="N67" s="133"/>
    </row>
    <row r="68" spans="1:14" x14ac:dyDescent="0.25">
      <c r="A68" s="4" t="s">
        <v>238</v>
      </c>
      <c r="B68" s="85" t="s">
        <v>19</v>
      </c>
      <c r="C68" s="6" t="s">
        <v>40</v>
      </c>
      <c r="D68" s="6" t="s">
        <v>94</v>
      </c>
      <c r="E68" s="12" t="s">
        <v>146</v>
      </c>
      <c r="F68" s="12" t="s">
        <v>146</v>
      </c>
      <c r="G68" s="30">
        <v>4</v>
      </c>
      <c r="H68" s="31">
        <v>2500</v>
      </c>
      <c r="I68" s="31">
        <v>2500</v>
      </c>
      <c r="J68" s="32">
        <v>82</v>
      </c>
      <c r="K68" s="7">
        <v>328</v>
      </c>
      <c r="L68" s="7">
        <v>82</v>
      </c>
      <c r="M68" s="7">
        <v>328</v>
      </c>
      <c r="N68" s="133"/>
    </row>
    <row r="69" spans="1:14" x14ac:dyDescent="0.25">
      <c r="A69" s="4" t="s">
        <v>239</v>
      </c>
      <c r="B69" s="85" t="s">
        <v>19</v>
      </c>
      <c r="C69" s="6" t="s">
        <v>40</v>
      </c>
      <c r="D69" s="6" t="s">
        <v>95</v>
      </c>
      <c r="E69" s="12" t="s">
        <v>147</v>
      </c>
      <c r="F69" s="12" t="s">
        <v>147</v>
      </c>
      <c r="G69" s="30">
        <v>4</v>
      </c>
      <c r="H69" s="31">
        <v>2500</v>
      </c>
      <c r="I69" s="31">
        <v>2500</v>
      </c>
      <c r="J69" s="32">
        <v>82</v>
      </c>
      <c r="K69" s="7">
        <v>328</v>
      </c>
      <c r="L69" s="7">
        <v>82</v>
      </c>
      <c r="M69" s="7">
        <v>328</v>
      </c>
      <c r="N69" s="133"/>
    </row>
    <row r="70" spans="1:14" x14ac:dyDescent="0.25">
      <c r="A70" s="4" t="s">
        <v>240</v>
      </c>
      <c r="B70" s="85" t="s">
        <v>20</v>
      </c>
      <c r="C70" s="6" t="s">
        <v>40</v>
      </c>
      <c r="D70" s="6" t="s">
        <v>130</v>
      </c>
      <c r="E70" s="12" t="s">
        <v>26</v>
      </c>
      <c r="F70" s="12" t="s">
        <v>26</v>
      </c>
      <c r="G70" s="30">
        <v>50</v>
      </c>
      <c r="H70" s="31">
        <v>2000</v>
      </c>
      <c r="I70" s="31">
        <v>2000</v>
      </c>
      <c r="J70" s="32">
        <v>15</v>
      </c>
      <c r="K70" s="7">
        <v>750</v>
      </c>
      <c r="L70" s="7">
        <v>15</v>
      </c>
      <c r="M70" s="7">
        <v>750</v>
      </c>
      <c r="N70" s="133"/>
    </row>
    <row r="71" spans="1:14" x14ac:dyDescent="0.25">
      <c r="A71" s="4" t="s">
        <v>241</v>
      </c>
      <c r="B71" s="85" t="s">
        <v>19</v>
      </c>
      <c r="C71" s="6" t="s">
        <v>40</v>
      </c>
      <c r="D71" s="6" t="s">
        <v>131</v>
      </c>
      <c r="E71" s="12" t="s">
        <v>12</v>
      </c>
      <c r="F71" s="12" t="s">
        <v>12</v>
      </c>
      <c r="G71" s="30">
        <v>30</v>
      </c>
      <c r="H71" s="31">
        <v>1000</v>
      </c>
      <c r="I71" s="31">
        <v>1000</v>
      </c>
      <c r="J71" s="32">
        <v>25</v>
      </c>
      <c r="K71" s="7">
        <v>750</v>
      </c>
      <c r="L71" s="7">
        <v>25</v>
      </c>
      <c r="M71" s="7">
        <v>750</v>
      </c>
      <c r="N71" s="133"/>
    </row>
    <row r="72" spans="1:14" x14ac:dyDescent="0.25">
      <c r="A72" s="4" t="s">
        <v>242</v>
      </c>
      <c r="B72" s="85" t="s">
        <v>19</v>
      </c>
      <c r="C72" s="6" t="s">
        <v>40</v>
      </c>
      <c r="D72" s="6" t="s">
        <v>148</v>
      </c>
      <c r="E72" s="12" t="s">
        <v>153</v>
      </c>
      <c r="F72" s="12" t="s">
        <v>153</v>
      </c>
      <c r="G72" s="30">
        <v>2</v>
      </c>
      <c r="H72" s="31">
        <v>34000</v>
      </c>
      <c r="I72" s="31">
        <v>34000</v>
      </c>
      <c r="J72" s="32">
        <v>12</v>
      </c>
      <c r="K72" s="7">
        <v>24</v>
      </c>
      <c r="L72" s="7">
        <v>12</v>
      </c>
      <c r="M72" s="7">
        <v>24</v>
      </c>
      <c r="N72" s="133"/>
    </row>
    <row r="73" spans="1:14" x14ac:dyDescent="0.25">
      <c r="A73" s="4" t="s">
        <v>243</v>
      </c>
      <c r="B73" s="85" t="s">
        <v>19</v>
      </c>
      <c r="C73" s="6" t="s">
        <v>40</v>
      </c>
      <c r="D73" s="6" t="s">
        <v>149</v>
      </c>
      <c r="E73" s="12" t="s">
        <v>152</v>
      </c>
      <c r="F73" s="12" t="s">
        <v>152</v>
      </c>
      <c r="G73" s="30">
        <v>2</v>
      </c>
      <c r="H73" s="31">
        <v>29000</v>
      </c>
      <c r="I73" s="31">
        <v>29000</v>
      </c>
      <c r="J73" s="32">
        <v>12</v>
      </c>
      <c r="K73" s="7">
        <v>24</v>
      </c>
      <c r="L73" s="7">
        <v>12</v>
      </c>
      <c r="M73" s="7">
        <v>24</v>
      </c>
      <c r="N73" s="133"/>
    </row>
    <row r="74" spans="1:14" x14ac:dyDescent="0.25">
      <c r="A74" s="4" t="s">
        <v>244</v>
      </c>
      <c r="B74" s="85" t="s">
        <v>19</v>
      </c>
      <c r="C74" s="6" t="s">
        <v>40</v>
      </c>
      <c r="D74" s="6" t="s">
        <v>150</v>
      </c>
      <c r="E74" s="12" t="s">
        <v>154</v>
      </c>
      <c r="F74" s="12" t="s">
        <v>154</v>
      </c>
      <c r="G74" s="30">
        <v>2</v>
      </c>
      <c r="H74" s="31">
        <v>29000</v>
      </c>
      <c r="I74" s="31">
        <v>29000</v>
      </c>
      <c r="J74" s="32">
        <v>12</v>
      </c>
      <c r="K74" s="7">
        <v>24</v>
      </c>
      <c r="L74" s="7">
        <v>12</v>
      </c>
      <c r="M74" s="7">
        <v>24</v>
      </c>
      <c r="N74" s="133"/>
    </row>
    <row r="75" spans="1:14" x14ac:dyDescent="0.25">
      <c r="A75" s="4" t="s">
        <v>245</v>
      </c>
      <c r="B75" s="86" t="s">
        <v>19</v>
      </c>
      <c r="C75" s="40" t="s">
        <v>40</v>
      </c>
      <c r="D75" s="40" t="s">
        <v>151</v>
      </c>
      <c r="E75" s="41" t="s">
        <v>155</v>
      </c>
      <c r="F75" s="41" t="s">
        <v>155</v>
      </c>
      <c r="G75" s="42">
        <v>2</v>
      </c>
      <c r="H75" s="43">
        <v>29000</v>
      </c>
      <c r="I75" s="43">
        <v>29000</v>
      </c>
      <c r="J75" s="44">
        <v>12</v>
      </c>
      <c r="K75" s="7">
        <v>24</v>
      </c>
      <c r="L75" s="7">
        <v>12</v>
      </c>
      <c r="M75" s="7">
        <v>24</v>
      </c>
      <c r="N75" s="133"/>
    </row>
    <row r="76" spans="1:14" x14ac:dyDescent="0.25">
      <c r="A76" s="127" t="s">
        <v>293</v>
      </c>
      <c r="B76" s="125"/>
      <c r="C76" s="125"/>
      <c r="D76" s="125"/>
      <c r="E76" s="125"/>
      <c r="F76" s="125"/>
      <c r="G76" s="125"/>
      <c r="H76" s="125"/>
      <c r="I76" s="125"/>
      <c r="J76" s="126"/>
      <c r="K76" s="17">
        <f>SUM(K45:K75)</f>
        <v>9230</v>
      </c>
      <c r="L76" s="50"/>
      <c r="M76" s="50"/>
      <c r="N76" s="133"/>
    </row>
    <row r="77" spans="1:14" x14ac:dyDescent="0.25">
      <c r="A77" s="124" t="s">
        <v>294</v>
      </c>
      <c r="B77" s="125"/>
      <c r="C77" s="125"/>
      <c r="D77" s="125"/>
      <c r="E77" s="125"/>
      <c r="F77" s="125"/>
      <c r="G77" s="125"/>
      <c r="H77" s="125"/>
      <c r="I77" s="125"/>
      <c r="J77" s="125"/>
      <c r="K77" s="125"/>
      <c r="L77" s="126"/>
      <c r="M77" s="7">
        <f>SUM(M45:M75)</f>
        <v>9230</v>
      </c>
      <c r="N77" s="133"/>
    </row>
    <row r="78" spans="1:14" x14ac:dyDescent="0.25">
      <c r="A78" s="124" t="s">
        <v>379</v>
      </c>
      <c r="B78" s="125"/>
      <c r="C78" s="125"/>
      <c r="D78" s="125"/>
      <c r="E78" s="125"/>
      <c r="F78" s="125"/>
      <c r="G78" s="125"/>
      <c r="H78" s="125"/>
      <c r="I78" s="125"/>
      <c r="J78" s="125"/>
      <c r="K78" s="125"/>
      <c r="L78" s="126"/>
      <c r="M78" s="7">
        <f>M79-M77</f>
        <v>1938.2999999999993</v>
      </c>
      <c r="N78" s="133"/>
    </row>
    <row r="79" spans="1:14" x14ac:dyDescent="0.25">
      <c r="A79" s="124" t="s">
        <v>295</v>
      </c>
      <c r="B79" s="125"/>
      <c r="C79" s="125"/>
      <c r="D79" s="125"/>
      <c r="E79" s="125"/>
      <c r="F79" s="125"/>
      <c r="G79" s="125"/>
      <c r="H79" s="125"/>
      <c r="I79" s="125"/>
      <c r="J79" s="125"/>
      <c r="K79" s="125"/>
      <c r="L79" s="126"/>
      <c r="M79" s="7">
        <f>M77*1.21</f>
        <v>11168.3</v>
      </c>
      <c r="N79" s="134"/>
    </row>
    <row r="80" spans="1:14" x14ac:dyDescent="0.25">
      <c r="A80" s="23" t="s">
        <v>246</v>
      </c>
      <c r="B80" s="119" t="s">
        <v>254</v>
      </c>
      <c r="C80" s="117"/>
      <c r="D80" s="117"/>
      <c r="E80" s="117"/>
      <c r="F80" s="117"/>
      <c r="G80" s="117"/>
      <c r="H80" s="117"/>
      <c r="I80" s="117"/>
      <c r="J80" s="117"/>
      <c r="K80" s="117"/>
      <c r="L80" s="117"/>
      <c r="M80" s="117"/>
      <c r="N80" s="118"/>
    </row>
    <row r="81" spans="1:14" x14ac:dyDescent="0.25">
      <c r="A81" s="4" t="s">
        <v>247</v>
      </c>
      <c r="B81" s="10" t="s">
        <v>19</v>
      </c>
      <c r="C81" s="10" t="s">
        <v>65</v>
      </c>
      <c r="D81" s="6" t="s">
        <v>104</v>
      </c>
      <c r="E81" s="12">
        <v>406990</v>
      </c>
      <c r="F81" s="12">
        <v>406990</v>
      </c>
      <c r="G81" s="30">
        <v>3</v>
      </c>
      <c r="H81" s="31">
        <v>6400</v>
      </c>
      <c r="I81" s="31">
        <v>6400</v>
      </c>
      <c r="J81" s="32">
        <v>61</v>
      </c>
      <c r="K81" s="7">
        <v>183</v>
      </c>
      <c r="L81" s="7">
        <v>61</v>
      </c>
      <c r="M81" s="7">
        <v>183</v>
      </c>
      <c r="N81" s="129">
        <v>1100</v>
      </c>
    </row>
    <row r="82" spans="1:14" x14ac:dyDescent="0.25">
      <c r="A82" s="4" t="s">
        <v>248</v>
      </c>
      <c r="B82" s="6" t="s">
        <v>19</v>
      </c>
      <c r="C82" s="6" t="s">
        <v>65</v>
      </c>
      <c r="D82" s="6" t="s">
        <v>34</v>
      </c>
      <c r="E82" s="12" t="s">
        <v>35</v>
      </c>
      <c r="F82" s="12" t="s">
        <v>35</v>
      </c>
      <c r="G82" s="30">
        <v>5</v>
      </c>
      <c r="H82" s="31">
        <v>7000</v>
      </c>
      <c r="I82" s="31">
        <v>7000</v>
      </c>
      <c r="J82" s="32">
        <v>17</v>
      </c>
      <c r="K82" s="7">
        <v>85</v>
      </c>
      <c r="L82" s="7">
        <v>17</v>
      </c>
      <c r="M82" s="7">
        <v>85</v>
      </c>
      <c r="N82" s="130"/>
    </row>
    <row r="83" spans="1:14" x14ac:dyDescent="0.25">
      <c r="A83" s="4" t="s">
        <v>249</v>
      </c>
      <c r="B83" s="6" t="s">
        <v>19</v>
      </c>
      <c r="C83" s="6" t="s">
        <v>65</v>
      </c>
      <c r="D83" s="6" t="s">
        <v>32</v>
      </c>
      <c r="E83" s="12" t="s">
        <v>33</v>
      </c>
      <c r="F83" s="12" t="s">
        <v>33</v>
      </c>
      <c r="G83" s="30">
        <v>5</v>
      </c>
      <c r="H83" s="31">
        <v>8000</v>
      </c>
      <c r="I83" s="31">
        <v>8000</v>
      </c>
      <c r="J83" s="32">
        <v>18</v>
      </c>
      <c r="K83" s="7">
        <v>90</v>
      </c>
      <c r="L83" s="7">
        <v>18</v>
      </c>
      <c r="M83" s="7">
        <v>90</v>
      </c>
      <c r="N83" s="130"/>
    </row>
    <row r="84" spans="1:14" x14ac:dyDescent="0.25">
      <c r="A84" s="4" t="s">
        <v>250</v>
      </c>
      <c r="B84" s="6" t="s">
        <v>19</v>
      </c>
      <c r="C84" s="6" t="s">
        <v>65</v>
      </c>
      <c r="D84" s="6" t="s">
        <v>30</v>
      </c>
      <c r="E84" s="12" t="s">
        <v>31</v>
      </c>
      <c r="F84" s="12" t="s">
        <v>31</v>
      </c>
      <c r="G84" s="30">
        <v>5</v>
      </c>
      <c r="H84" s="31">
        <v>10400</v>
      </c>
      <c r="I84" s="31">
        <v>10400</v>
      </c>
      <c r="J84" s="32">
        <v>28</v>
      </c>
      <c r="K84" s="7">
        <v>140</v>
      </c>
      <c r="L84" s="7">
        <v>28</v>
      </c>
      <c r="M84" s="7">
        <v>140</v>
      </c>
      <c r="N84" s="130"/>
    </row>
    <row r="85" spans="1:14" x14ac:dyDescent="0.25">
      <c r="A85" s="4" t="s">
        <v>251</v>
      </c>
      <c r="B85" s="6" t="s">
        <v>19</v>
      </c>
      <c r="C85" s="6" t="s">
        <v>65</v>
      </c>
      <c r="D85" s="6" t="s">
        <v>160</v>
      </c>
      <c r="E85" s="12" t="s">
        <v>62</v>
      </c>
      <c r="F85" s="12" t="s">
        <v>62</v>
      </c>
      <c r="G85" s="30">
        <v>6</v>
      </c>
      <c r="H85" s="31">
        <v>25000</v>
      </c>
      <c r="I85" s="31">
        <v>25000</v>
      </c>
      <c r="J85" s="32">
        <v>99</v>
      </c>
      <c r="K85" s="7">
        <v>594</v>
      </c>
      <c r="L85" s="7">
        <v>99</v>
      </c>
      <c r="M85" s="7">
        <v>594</v>
      </c>
      <c r="N85" s="130"/>
    </row>
    <row r="86" spans="1:14" x14ac:dyDescent="0.25">
      <c r="A86" s="124" t="s">
        <v>293</v>
      </c>
      <c r="B86" s="125"/>
      <c r="C86" s="125"/>
      <c r="D86" s="125"/>
      <c r="E86" s="125"/>
      <c r="F86" s="125"/>
      <c r="G86" s="125"/>
      <c r="H86" s="125"/>
      <c r="I86" s="125"/>
      <c r="J86" s="126"/>
      <c r="K86" s="7">
        <v>1092</v>
      </c>
      <c r="L86" s="50"/>
      <c r="M86" s="50"/>
      <c r="N86" s="130"/>
    </row>
    <row r="87" spans="1:14" x14ac:dyDescent="0.25">
      <c r="A87" s="124" t="s">
        <v>294</v>
      </c>
      <c r="B87" s="125"/>
      <c r="C87" s="125"/>
      <c r="D87" s="125"/>
      <c r="E87" s="125"/>
      <c r="F87" s="125"/>
      <c r="G87" s="125"/>
      <c r="H87" s="125"/>
      <c r="I87" s="125"/>
      <c r="J87" s="125"/>
      <c r="K87" s="125"/>
      <c r="L87" s="126"/>
      <c r="M87" s="7">
        <v>1092</v>
      </c>
      <c r="N87" s="130"/>
    </row>
    <row r="88" spans="1:14" x14ac:dyDescent="0.25">
      <c r="A88" s="124" t="s">
        <v>379</v>
      </c>
      <c r="B88" s="125"/>
      <c r="C88" s="125"/>
      <c r="D88" s="125"/>
      <c r="E88" s="125"/>
      <c r="F88" s="125"/>
      <c r="G88" s="125"/>
      <c r="H88" s="125"/>
      <c r="I88" s="125"/>
      <c r="J88" s="125"/>
      <c r="K88" s="125"/>
      <c r="L88" s="126"/>
      <c r="M88" s="7">
        <v>229.31999999999994</v>
      </c>
      <c r="N88" s="130"/>
    </row>
    <row r="89" spans="1:14" x14ac:dyDescent="0.25">
      <c r="A89" s="124" t="s">
        <v>295</v>
      </c>
      <c r="B89" s="125"/>
      <c r="C89" s="125"/>
      <c r="D89" s="125"/>
      <c r="E89" s="125"/>
      <c r="F89" s="125"/>
      <c r="G89" s="125"/>
      <c r="H89" s="125"/>
      <c r="I89" s="125"/>
      <c r="J89" s="125"/>
      <c r="K89" s="125"/>
      <c r="L89" s="126"/>
      <c r="M89" s="7">
        <v>1321.32</v>
      </c>
      <c r="N89" s="131"/>
    </row>
    <row r="90" spans="1:14" x14ac:dyDescent="0.25">
      <c r="A90" s="46" t="s">
        <v>252</v>
      </c>
      <c r="B90" s="119" t="s">
        <v>253</v>
      </c>
      <c r="C90" s="117"/>
      <c r="D90" s="117"/>
      <c r="E90" s="117"/>
      <c r="F90" s="117"/>
      <c r="G90" s="117"/>
      <c r="H90" s="117"/>
      <c r="I90" s="117"/>
      <c r="J90" s="117"/>
      <c r="K90" s="117"/>
      <c r="L90" s="117"/>
      <c r="M90" s="117"/>
      <c r="N90" s="118"/>
    </row>
    <row r="91" spans="1:14" x14ac:dyDescent="0.25">
      <c r="A91" s="4" t="s">
        <v>255</v>
      </c>
      <c r="B91" s="6" t="s">
        <v>19</v>
      </c>
      <c r="C91" s="10" t="s">
        <v>50</v>
      </c>
      <c r="D91" s="16" t="s">
        <v>167</v>
      </c>
      <c r="E91" s="9" t="s">
        <v>163</v>
      </c>
      <c r="F91" s="9" t="s">
        <v>163</v>
      </c>
      <c r="G91" s="30">
        <v>5</v>
      </c>
      <c r="H91" s="31">
        <v>6000</v>
      </c>
      <c r="I91" s="31">
        <v>6000</v>
      </c>
      <c r="J91" s="32">
        <v>6.5</v>
      </c>
      <c r="K91" s="7">
        <v>32.5</v>
      </c>
      <c r="L91" s="7">
        <v>6.5</v>
      </c>
      <c r="M91" s="7">
        <f>G91*L91</f>
        <v>32.5</v>
      </c>
      <c r="N91" s="129">
        <v>2350</v>
      </c>
    </row>
    <row r="92" spans="1:14" x14ac:dyDescent="0.25">
      <c r="A92" s="4" t="s">
        <v>256</v>
      </c>
      <c r="B92" s="6" t="s">
        <v>19</v>
      </c>
      <c r="C92" s="10" t="s">
        <v>50</v>
      </c>
      <c r="D92" s="16" t="s">
        <v>167</v>
      </c>
      <c r="E92" s="9" t="s">
        <v>164</v>
      </c>
      <c r="F92" s="9" t="s">
        <v>164</v>
      </c>
      <c r="G92" s="30">
        <v>5</v>
      </c>
      <c r="H92" s="31">
        <v>3500</v>
      </c>
      <c r="I92" s="31">
        <v>3500</v>
      </c>
      <c r="J92" s="32">
        <v>6.5</v>
      </c>
      <c r="K92" s="7">
        <v>32.5</v>
      </c>
      <c r="L92" s="7">
        <v>6.5</v>
      </c>
      <c r="M92" s="7">
        <f t="shared" ref="M92:M102" si="0">G92*L92</f>
        <v>32.5</v>
      </c>
      <c r="N92" s="130"/>
    </row>
    <row r="93" spans="1:14" x14ac:dyDescent="0.25">
      <c r="A93" s="4" t="s">
        <v>257</v>
      </c>
      <c r="B93" s="6" t="s">
        <v>19</v>
      </c>
      <c r="C93" s="10" t="s">
        <v>50</v>
      </c>
      <c r="D93" s="16" t="s">
        <v>167</v>
      </c>
      <c r="E93" s="9" t="s">
        <v>165</v>
      </c>
      <c r="F93" s="9" t="s">
        <v>165</v>
      </c>
      <c r="G93" s="30">
        <v>5</v>
      </c>
      <c r="H93" s="31">
        <v>3500</v>
      </c>
      <c r="I93" s="31">
        <v>3500</v>
      </c>
      <c r="J93" s="32">
        <v>6.5</v>
      </c>
      <c r="K93" s="7">
        <v>32.5</v>
      </c>
      <c r="L93" s="7">
        <v>6.5</v>
      </c>
      <c r="M93" s="7">
        <f t="shared" si="0"/>
        <v>32.5</v>
      </c>
      <c r="N93" s="130"/>
    </row>
    <row r="94" spans="1:14" x14ac:dyDescent="0.25">
      <c r="A94" s="4" t="s">
        <v>258</v>
      </c>
      <c r="B94" s="6" t="s">
        <v>19</v>
      </c>
      <c r="C94" s="10" t="s">
        <v>50</v>
      </c>
      <c r="D94" s="16" t="s">
        <v>167</v>
      </c>
      <c r="E94" s="9" t="s">
        <v>166</v>
      </c>
      <c r="F94" s="9" t="s">
        <v>166</v>
      </c>
      <c r="G94" s="30">
        <v>5</v>
      </c>
      <c r="H94" s="31">
        <v>3500</v>
      </c>
      <c r="I94" s="31">
        <v>3500</v>
      </c>
      <c r="J94" s="32">
        <v>6.5</v>
      </c>
      <c r="K94" s="7">
        <v>32.5</v>
      </c>
      <c r="L94" s="7">
        <v>6.5</v>
      </c>
      <c r="M94" s="7">
        <f t="shared" si="0"/>
        <v>32.5</v>
      </c>
      <c r="N94" s="130"/>
    </row>
    <row r="95" spans="1:14" x14ac:dyDescent="0.25">
      <c r="A95" s="4" t="s">
        <v>259</v>
      </c>
      <c r="B95" s="6" t="s">
        <v>20</v>
      </c>
      <c r="C95" s="6" t="s">
        <v>50</v>
      </c>
      <c r="D95" s="6" t="s">
        <v>107</v>
      </c>
      <c r="E95" s="5" t="s">
        <v>4</v>
      </c>
      <c r="F95" s="5" t="s">
        <v>4</v>
      </c>
      <c r="G95" s="30">
        <v>5</v>
      </c>
      <c r="H95" s="31">
        <v>1500</v>
      </c>
      <c r="I95" s="31">
        <v>1500</v>
      </c>
      <c r="J95" s="32">
        <v>11</v>
      </c>
      <c r="K95" s="7">
        <v>55</v>
      </c>
      <c r="L95" s="7">
        <v>11</v>
      </c>
      <c r="M95" s="7">
        <f t="shared" si="0"/>
        <v>55</v>
      </c>
      <c r="N95" s="130"/>
    </row>
    <row r="96" spans="1:14" x14ac:dyDescent="0.25">
      <c r="A96" s="4" t="s">
        <v>260</v>
      </c>
      <c r="B96" s="6" t="s">
        <v>20</v>
      </c>
      <c r="C96" s="6" t="s">
        <v>50</v>
      </c>
      <c r="D96" s="6" t="s">
        <v>108</v>
      </c>
      <c r="E96" s="5" t="s">
        <v>3</v>
      </c>
      <c r="F96" s="5" t="s">
        <v>3</v>
      </c>
      <c r="G96" s="30">
        <v>5</v>
      </c>
      <c r="H96" s="31">
        <v>1500</v>
      </c>
      <c r="I96" s="31">
        <v>1500</v>
      </c>
      <c r="J96" s="32">
        <v>15</v>
      </c>
      <c r="K96" s="7">
        <v>75</v>
      </c>
      <c r="L96" s="7">
        <v>15</v>
      </c>
      <c r="M96" s="7">
        <f t="shared" si="0"/>
        <v>75</v>
      </c>
      <c r="N96" s="130"/>
    </row>
    <row r="97" spans="1:14" x14ac:dyDescent="0.25">
      <c r="A97" s="4" t="s">
        <v>261</v>
      </c>
      <c r="B97" s="6" t="s">
        <v>20</v>
      </c>
      <c r="C97" s="6" t="s">
        <v>50</v>
      </c>
      <c r="D97" s="6" t="s">
        <v>105</v>
      </c>
      <c r="E97" s="5" t="s">
        <v>2</v>
      </c>
      <c r="F97" s="5" t="s">
        <v>2</v>
      </c>
      <c r="G97" s="30">
        <v>5</v>
      </c>
      <c r="H97" s="31">
        <v>2500</v>
      </c>
      <c r="I97" s="31">
        <v>2500</v>
      </c>
      <c r="J97" s="32">
        <v>15</v>
      </c>
      <c r="K97" s="7">
        <v>75</v>
      </c>
      <c r="L97" s="7">
        <v>15</v>
      </c>
      <c r="M97" s="7">
        <f t="shared" si="0"/>
        <v>75</v>
      </c>
      <c r="N97" s="130"/>
    </row>
    <row r="98" spans="1:14" x14ac:dyDescent="0.25">
      <c r="A98" s="4" t="s">
        <v>262</v>
      </c>
      <c r="B98" s="6" t="s">
        <v>20</v>
      </c>
      <c r="C98" s="6" t="s">
        <v>50</v>
      </c>
      <c r="D98" s="6" t="s">
        <v>111</v>
      </c>
      <c r="E98" s="5" t="s">
        <v>28</v>
      </c>
      <c r="F98" s="5" t="s">
        <v>28</v>
      </c>
      <c r="G98" s="30">
        <v>2</v>
      </c>
      <c r="H98" s="31">
        <v>1500</v>
      </c>
      <c r="I98" s="31">
        <v>1500</v>
      </c>
      <c r="J98" s="32">
        <v>11</v>
      </c>
      <c r="K98" s="7">
        <v>22</v>
      </c>
      <c r="L98" s="7">
        <v>11</v>
      </c>
      <c r="M98" s="7">
        <f t="shared" si="0"/>
        <v>22</v>
      </c>
      <c r="N98" s="130"/>
    </row>
    <row r="99" spans="1:14" x14ac:dyDescent="0.25">
      <c r="A99" s="4" t="s">
        <v>263</v>
      </c>
      <c r="B99" s="6" t="s">
        <v>20</v>
      </c>
      <c r="C99" s="6" t="s">
        <v>50</v>
      </c>
      <c r="D99" s="6" t="s">
        <v>96</v>
      </c>
      <c r="E99" s="9" t="s">
        <v>5</v>
      </c>
      <c r="F99" s="9" t="s">
        <v>5</v>
      </c>
      <c r="G99" s="30">
        <v>20</v>
      </c>
      <c r="H99" s="31">
        <v>1000</v>
      </c>
      <c r="I99" s="31">
        <v>1000</v>
      </c>
      <c r="J99" s="32">
        <v>15</v>
      </c>
      <c r="K99" s="7">
        <v>300</v>
      </c>
      <c r="L99" s="7">
        <v>15</v>
      </c>
      <c r="M99" s="7">
        <f t="shared" si="0"/>
        <v>300</v>
      </c>
      <c r="N99" s="130"/>
    </row>
    <row r="100" spans="1:14" x14ac:dyDescent="0.25">
      <c r="A100" s="4" t="s">
        <v>264</v>
      </c>
      <c r="B100" s="6" t="s">
        <v>20</v>
      </c>
      <c r="C100" s="6" t="s">
        <v>50</v>
      </c>
      <c r="D100" s="6" t="s">
        <v>106</v>
      </c>
      <c r="E100" s="5" t="s">
        <v>6</v>
      </c>
      <c r="F100" s="5" t="s">
        <v>6</v>
      </c>
      <c r="G100" s="30">
        <v>5</v>
      </c>
      <c r="H100" s="31">
        <v>2500</v>
      </c>
      <c r="I100" s="31">
        <v>2500</v>
      </c>
      <c r="J100" s="32">
        <v>17</v>
      </c>
      <c r="K100" s="7">
        <v>85</v>
      </c>
      <c r="L100" s="7">
        <v>17</v>
      </c>
      <c r="M100" s="7">
        <f t="shared" si="0"/>
        <v>85</v>
      </c>
      <c r="N100" s="130"/>
    </row>
    <row r="101" spans="1:14" x14ac:dyDescent="0.25">
      <c r="A101" s="4" t="s">
        <v>265</v>
      </c>
      <c r="B101" s="6" t="s">
        <v>19</v>
      </c>
      <c r="C101" s="6" t="s">
        <v>50</v>
      </c>
      <c r="D101" s="6" t="s">
        <v>98</v>
      </c>
      <c r="E101" s="5" t="s">
        <v>158</v>
      </c>
      <c r="F101" s="5" t="s">
        <v>158</v>
      </c>
      <c r="G101" s="30">
        <v>15</v>
      </c>
      <c r="H101" s="31">
        <v>5000</v>
      </c>
      <c r="I101" s="31">
        <v>5000</v>
      </c>
      <c r="J101" s="32">
        <v>75</v>
      </c>
      <c r="K101" s="7">
        <v>1125</v>
      </c>
      <c r="L101" s="7">
        <v>75</v>
      </c>
      <c r="M101" s="7">
        <f t="shared" si="0"/>
        <v>1125</v>
      </c>
      <c r="N101" s="130"/>
    </row>
    <row r="102" spans="1:14" x14ac:dyDescent="0.25">
      <c r="A102" s="4" t="s">
        <v>266</v>
      </c>
      <c r="B102" s="6" t="s">
        <v>20</v>
      </c>
      <c r="C102" s="6" t="s">
        <v>50</v>
      </c>
      <c r="D102" s="6" t="s">
        <v>97</v>
      </c>
      <c r="E102" s="5" t="s">
        <v>7</v>
      </c>
      <c r="F102" s="5" t="s">
        <v>7</v>
      </c>
      <c r="G102" s="30">
        <v>1</v>
      </c>
      <c r="H102" s="31">
        <v>3000</v>
      </c>
      <c r="I102" s="31">
        <v>3000</v>
      </c>
      <c r="J102" s="32">
        <v>10</v>
      </c>
      <c r="K102" s="7">
        <v>10</v>
      </c>
      <c r="L102" s="7">
        <v>10</v>
      </c>
      <c r="M102" s="7">
        <f t="shared" si="0"/>
        <v>10</v>
      </c>
      <c r="N102" s="130"/>
    </row>
    <row r="103" spans="1:14" x14ac:dyDescent="0.25">
      <c r="A103" s="124" t="s">
        <v>293</v>
      </c>
      <c r="B103" s="125"/>
      <c r="C103" s="125"/>
      <c r="D103" s="125"/>
      <c r="E103" s="125"/>
      <c r="F103" s="125"/>
      <c r="G103" s="125"/>
      <c r="H103" s="125"/>
      <c r="I103" s="125"/>
      <c r="J103" s="126"/>
      <c r="K103" s="39">
        <v>1877</v>
      </c>
      <c r="L103" s="52"/>
      <c r="M103" s="46"/>
      <c r="N103" s="130"/>
    </row>
    <row r="104" spans="1:14" x14ac:dyDescent="0.25">
      <c r="A104" s="124" t="s">
        <v>294</v>
      </c>
      <c r="B104" s="125"/>
      <c r="C104" s="125"/>
      <c r="D104" s="125"/>
      <c r="E104" s="125"/>
      <c r="F104" s="125"/>
      <c r="G104" s="125"/>
      <c r="H104" s="125"/>
      <c r="I104" s="125"/>
      <c r="J104" s="125"/>
      <c r="K104" s="125"/>
      <c r="L104" s="126"/>
      <c r="M104" s="7">
        <f>SUM(M91:M102)</f>
        <v>1877</v>
      </c>
      <c r="N104" s="130"/>
    </row>
    <row r="105" spans="1:14" x14ac:dyDescent="0.25">
      <c r="A105" s="124" t="s">
        <v>379</v>
      </c>
      <c r="B105" s="125"/>
      <c r="C105" s="125"/>
      <c r="D105" s="125"/>
      <c r="E105" s="125"/>
      <c r="F105" s="125"/>
      <c r="G105" s="125"/>
      <c r="H105" s="125"/>
      <c r="I105" s="125"/>
      <c r="J105" s="125"/>
      <c r="K105" s="125"/>
      <c r="L105" s="126"/>
      <c r="M105" s="7">
        <f>M106-M104</f>
        <v>394.17000000000007</v>
      </c>
      <c r="N105" s="130"/>
    </row>
    <row r="106" spans="1:14" x14ac:dyDescent="0.25">
      <c r="A106" s="124" t="s">
        <v>295</v>
      </c>
      <c r="B106" s="125"/>
      <c r="C106" s="125"/>
      <c r="D106" s="125"/>
      <c r="E106" s="125"/>
      <c r="F106" s="125"/>
      <c r="G106" s="125"/>
      <c r="H106" s="125"/>
      <c r="I106" s="125"/>
      <c r="J106" s="125"/>
      <c r="K106" s="125"/>
      <c r="L106" s="126"/>
      <c r="M106" s="7">
        <f>M104*1.21</f>
        <v>2271.17</v>
      </c>
      <c r="N106" s="131"/>
    </row>
    <row r="107" spans="1:14" x14ac:dyDescent="0.25">
      <c r="A107" s="46">
        <v>7</v>
      </c>
      <c r="B107" s="119" t="s">
        <v>267</v>
      </c>
      <c r="C107" s="117"/>
      <c r="D107" s="117"/>
      <c r="E107" s="117"/>
      <c r="F107" s="117"/>
      <c r="G107" s="117"/>
      <c r="H107" s="117"/>
      <c r="I107" s="117"/>
      <c r="J107" s="117"/>
      <c r="K107" s="117"/>
      <c r="L107" s="117"/>
      <c r="M107" s="117"/>
      <c r="N107" s="118"/>
    </row>
    <row r="108" spans="1:14" x14ac:dyDescent="0.25">
      <c r="A108" s="4" t="s">
        <v>268</v>
      </c>
      <c r="B108" s="6" t="s">
        <v>19</v>
      </c>
      <c r="C108" s="10" t="s">
        <v>45</v>
      </c>
      <c r="D108" s="38" t="s">
        <v>66</v>
      </c>
      <c r="E108" s="13">
        <v>611610015</v>
      </c>
      <c r="F108" s="13">
        <v>611610015</v>
      </c>
      <c r="G108" s="30">
        <v>2</v>
      </c>
      <c r="H108" s="31">
        <v>15000</v>
      </c>
      <c r="I108" s="31">
        <v>15000</v>
      </c>
      <c r="J108" s="32">
        <v>23</v>
      </c>
      <c r="K108" s="7">
        <v>46</v>
      </c>
      <c r="L108" s="45">
        <v>23</v>
      </c>
      <c r="M108" s="7">
        <f>G108*L108</f>
        <v>46</v>
      </c>
      <c r="N108" s="129">
        <v>200</v>
      </c>
    </row>
    <row r="109" spans="1:14" x14ac:dyDescent="0.25">
      <c r="A109" s="4" t="s">
        <v>269</v>
      </c>
      <c r="B109" s="6" t="s">
        <v>19</v>
      </c>
      <c r="C109" s="10" t="s">
        <v>45</v>
      </c>
      <c r="D109" s="6" t="s">
        <v>51</v>
      </c>
      <c r="E109" s="13" t="s">
        <v>67</v>
      </c>
      <c r="F109" s="13" t="s">
        <v>67</v>
      </c>
      <c r="G109" s="30">
        <v>2</v>
      </c>
      <c r="H109" s="31">
        <v>7200</v>
      </c>
      <c r="I109" s="31">
        <v>7200</v>
      </c>
      <c r="J109" s="32">
        <v>42</v>
      </c>
      <c r="K109" s="7">
        <v>84</v>
      </c>
      <c r="L109" s="45">
        <v>42</v>
      </c>
      <c r="M109" s="7">
        <f t="shared" ref="M109:M110" si="1">G109*L109</f>
        <v>84</v>
      </c>
      <c r="N109" s="130"/>
    </row>
    <row r="110" spans="1:14" x14ac:dyDescent="0.25">
      <c r="A110" s="4" t="s">
        <v>270</v>
      </c>
      <c r="B110" s="10" t="s">
        <v>20</v>
      </c>
      <c r="C110" s="10" t="s">
        <v>45</v>
      </c>
      <c r="D110" s="6" t="s">
        <v>110</v>
      </c>
      <c r="E110" s="5" t="s">
        <v>109</v>
      </c>
      <c r="F110" s="5" t="s">
        <v>109</v>
      </c>
      <c r="G110" s="30">
        <v>2</v>
      </c>
      <c r="H110" s="31">
        <v>15000</v>
      </c>
      <c r="I110" s="31">
        <v>15000</v>
      </c>
      <c r="J110" s="32">
        <v>29</v>
      </c>
      <c r="K110" s="7">
        <v>58</v>
      </c>
      <c r="L110" s="45">
        <v>29</v>
      </c>
      <c r="M110" s="7">
        <f t="shared" si="1"/>
        <v>58</v>
      </c>
      <c r="N110" s="130"/>
    </row>
    <row r="111" spans="1:14" x14ac:dyDescent="0.25">
      <c r="A111" s="124" t="s">
        <v>293</v>
      </c>
      <c r="B111" s="125"/>
      <c r="C111" s="125"/>
      <c r="D111" s="125"/>
      <c r="E111" s="125"/>
      <c r="F111" s="125"/>
      <c r="G111" s="125"/>
      <c r="H111" s="125"/>
      <c r="I111" s="125"/>
      <c r="J111" s="126"/>
      <c r="K111" s="17">
        <f>SUM(K108:K110)</f>
        <v>188</v>
      </c>
      <c r="L111" s="50"/>
      <c r="M111" s="46"/>
      <c r="N111" s="130"/>
    </row>
    <row r="112" spans="1:14" x14ac:dyDescent="0.25">
      <c r="A112" s="124" t="s">
        <v>294</v>
      </c>
      <c r="B112" s="125"/>
      <c r="C112" s="125"/>
      <c r="D112" s="125"/>
      <c r="E112" s="125"/>
      <c r="F112" s="125"/>
      <c r="G112" s="125"/>
      <c r="H112" s="125"/>
      <c r="I112" s="125"/>
      <c r="J112" s="125"/>
      <c r="K112" s="125"/>
      <c r="L112" s="125"/>
      <c r="M112" s="7">
        <f>SUM(M108:M110)</f>
        <v>188</v>
      </c>
      <c r="N112" s="130"/>
    </row>
    <row r="113" spans="1:14" x14ac:dyDescent="0.25">
      <c r="A113" s="124" t="s">
        <v>379</v>
      </c>
      <c r="B113" s="125"/>
      <c r="C113" s="125"/>
      <c r="D113" s="125"/>
      <c r="E113" s="125"/>
      <c r="F113" s="125"/>
      <c r="G113" s="125"/>
      <c r="H113" s="125"/>
      <c r="I113" s="125"/>
      <c r="J113" s="125"/>
      <c r="K113" s="125"/>
      <c r="L113" s="126"/>
      <c r="M113" s="7">
        <f>M114-M112</f>
        <v>39.47999999999999</v>
      </c>
      <c r="N113" s="130"/>
    </row>
    <row r="114" spans="1:14" x14ac:dyDescent="0.25">
      <c r="A114" s="124" t="s">
        <v>295</v>
      </c>
      <c r="B114" s="125"/>
      <c r="C114" s="125"/>
      <c r="D114" s="125"/>
      <c r="E114" s="125"/>
      <c r="F114" s="125"/>
      <c r="G114" s="125"/>
      <c r="H114" s="125"/>
      <c r="I114" s="125"/>
      <c r="J114" s="125"/>
      <c r="K114" s="125"/>
      <c r="L114" s="125"/>
      <c r="M114" s="7">
        <f>M112*1.21</f>
        <v>227.48</v>
      </c>
      <c r="N114" s="131"/>
    </row>
    <row r="115" spans="1:14" x14ac:dyDescent="0.25">
      <c r="A115" s="46" t="s">
        <v>271</v>
      </c>
      <c r="B115" s="120" t="s">
        <v>272</v>
      </c>
      <c r="C115" s="116"/>
      <c r="D115" s="116"/>
      <c r="E115" s="116"/>
      <c r="F115" s="116"/>
      <c r="G115" s="116"/>
      <c r="H115" s="116"/>
      <c r="I115" s="116"/>
      <c r="J115" s="116"/>
      <c r="K115" s="116"/>
      <c r="L115" s="116"/>
      <c r="M115" s="117"/>
      <c r="N115" s="118"/>
    </row>
    <row r="116" spans="1:14" x14ac:dyDescent="0.25">
      <c r="A116" s="4" t="s">
        <v>273</v>
      </c>
      <c r="B116" s="6" t="s">
        <v>20</v>
      </c>
      <c r="C116" s="6" t="s">
        <v>47</v>
      </c>
      <c r="D116" s="6" t="s">
        <v>61</v>
      </c>
      <c r="E116" s="12">
        <v>45807111</v>
      </c>
      <c r="F116" s="12">
        <v>45807111</v>
      </c>
      <c r="G116" s="30">
        <v>10</v>
      </c>
      <c r="H116" s="31">
        <v>12000</v>
      </c>
      <c r="I116" s="31">
        <v>12000</v>
      </c>
      <c r="J116" s="32">
        <v>19</v>
      </c>
      <c r="K116" s="7">
        <v>190</v>
      </c>
      <c r="L116" s="7">
        <v>19</v>
      </c>
      <c r="M116" s="7">
        <f>G116*L116</f>
        <v>190</v>
      </c>
      <c r="N116" s="129">
        <v>520</v>
      </c>
    </row>
    <row r="117" spans="1:14" x14ac:dyDescent="0.25">
      <c r="A117" s="4" t="s">
        <v>274</v>
      </c>
      <c r="B117" s="10" t="s">
        <v>19</v>
      </c>
      <c r="C117" s="10" t="s">
        <v>47</v>
      </c>
      <c r="D117" s="10" t="s">
        <v>61</v>
      </c>
      <c r="E117" s="13">
        <v>44574302</v>
      </c>
      <c r="F117" s="13">
        <v>44574302</v>
      </c>
      <c r="G117" s="30">
        <v>3</v>
      </c>
      <c r="H117" s="31">
        <v>25000</v>
      </c>
      <c r="I117" s="31">
        <v>25000</v>
      </c>
      <c r="J117" s="32">
        <v>33</v>
      </c>
      <c r="K117" s="7">
        <v>99</v>
      </c>
      <c r="L117" s="7">
        <v>33</v>
      </c>
      <c r="M117" s="7">
        <f t="shared" ref="M117:M118" si="2">G117*L117</f>
        <v>99</v>
      </c>
      <c r="N117" s="130"/>
    </row>
    <row r="118" spans="1:14" x14ac:dyDescent="0.25">
      <c r="A118" s="4" t="s">
        <v>275</v>
      </c>
      <c r="B118" s="6" t="s">
        <v>19</v>
      </c>
      <c r="C118" s="6" t="s">
        <v>47</v>
      </c>
      <c r="D118" s="6" t="s">
        <v>27</v>
      </c>
      <c r="E118" s="12" t="s">
        <v>27</v>
      </c>
      <c r="F118" s="12" t="s">
        <v>27</v>
      </c>
      <c r="G118" s="30">
        <v>20</v>
      </c>
      <c r="H118" s="31">
        <v>500</v>
      </c>
      <c r="I118" s="31">
        <v>500</v>
      </c>
      <c r="J118" s="32">
        <v>11</v>
      </c>
      <c r="K118" s="7">
        <v>220</v>
      </c>
      <c r="L118" s="7">
        <v>11</v>
      </c>
      <c r="M118" s="7">
        <f t="shared" si="2"/>
        <v>220</v>
      </c>
      <c r="N118" s="130"/>
    </row>
    <row r="119" spans="1:14" x14ac:dyDescent="0.25">
      <c r="A119" s="128" t="s">
        <v>293</v>
      </c>
      <c r="B119" s="128"/>
      <c r="C119" s="128"/>
      <c r="D119" s="128"/>
      <c r="E119" s="128"/>
      <c r="F119" s="128"/>
      <c r="G119" s="128"/>
      <c r="H119" s="128"/>
      <c r="I119" s="128"/>
      <c r="J119" s="128"/>
      <c r="K119" s="7">
        <v>509</v>
      </c>
      <c r="L119" s="50"/>
      <c r="M119" s="46"/>
      <c r="N119" s="130"/>
    </row>
    <row r="120" spans="1:14" x14ac:dyDescent="0.25">
      <c r="A120" s="128" t="s">
        <v>294</v>
      </c>
      <c r="B120" s="128"/>
      <c r="C120" s="128"/>
      <c r="D120" s="128"/>
      <c r="E120" s="128"/>
      <c r="F120" s="128"/>
      <c r="G120" s="128"/>
      <c r="H120" s="128"/>
      <c r="I120" s="128"/>
      <c r="J120" s="128"/>
      <c r="K120" s="128"/>
      <c r="L120" s="124"/>
      <c r="M120" s="7">
        <f>SUM(M116:M118)</f>
        <v>509</v>
      </c>
      <c r="N120" s="130"/>
    </row>
    <row r="121" spans="1:14" x14ac:dyDescent="0.25">
      <c r="A121" s="124" t="s">
        <v>379</v>
      </c>
      <c r="B121" s="125"/>
      <c r="C121" s="125"/>
      <c r="D121" s="125"/>
      <c r="E121" s="125"/>
      <c r="F121" s="125"/>
      <c r="G121" s="125"/>
      <c r="H121" s="125"/>
      <c r="I121" s="125"/>
      <c r="J121" s="125"/>
      <c r="K121" s="125"/>
      <c r="L121" s="126"/>
      <c r="M121" s="7">
        <f>M122-M120</f>
        <v>106.88999999999999</v>
      </c>
      <c r="N121" s="130"/>
    </row>
    <row r="122" spans="1:14" x14ac:dyDescent="0.25">
      <c r="A122" s="128" t="s">
        <v>295</v>
      </c>
      <c r="B122" s="128"/>
      <c r="C122" s="128"/>
      <c r="D122" s="128"/>
      <c r="E122" s="128"/>
      <c r="F122" s="128"/>
      <c r="G122" s="128"/>
      <c r="H122" s="128"/>
      <c r="I122" s="128"/>
      <c r="J122" s="128"/>
      <c r="K122" s="128"/>
      <c r="L122" s="124"/>
      <c r="M122" s="7">
        <f>M120*1.21</f>
        <v>615.89</v>
      </c>
      <c r="N122" s="131"/>
    </row>
    <row r="123" spans="1:14" x14ac:dyDescent="0.25">
      <c r="A123" s="46" t="s">
        <v>276</v>
      </c>
      <c r="B123" s="119" t="s">
        <v>278</v>
      </c>
      <c r="C123" s="117"/>
      <c r="D123" s="117"/>
      <c r="E123" s="117"/>
      <c r="F123" s="117"/>
      <c r="G123" s="117"/>
      <c r="H123" s="117"/>
      <c r="I123" s="117"/>
      <c r="J123" s="117"/>
      <c r="K123" s="117"/>
      <c r="L123" s="117"/>
      <c r="M123" s="117"/>
      <c r="N123" s="118"/>
    </row>
    <row r="124" spans="1:14" x14ac:dyDescent="0.25">
      <c r="A124" s="4" t="s">
        <v>277</v>
      </c>
      <c r="B124" s="6" t="s">
        <v>19</v>
      </c>
      <c r="C124" s="6" t="s">
        <v>48</v>
      </c>
      <c r="D124" s="6" t="s">
        <v>68</v>
      </c>
      <c r="E124" s="12" t="s">
        <v>49</v>
      </c>
      <c r="F124" s="12" t="s">
        <v>49</v>
      </c>
      <c r="G124" s="30">
        <v>40</v>
      </c>
      <c r="H124" s="31">
        <v>11000</v>
      </c>
      <c r="I124" s="31">
        <v>11000</v>
      </c>
      <c r="J124" s="32">
        <v>43</v>
      </c>
      <c r="K124" s="7">
        <v>1720</v>
      </c>
      <c r="L124" s="45">
        <v>43</v>
      </c>
      <c r="M124" s="7">
        <f>G124*L124</f>
        <v>1720</v>
      </c>
      <c r="N124" s="129">
        <v>2200</v>
      </c>
    </row>
    <row r="125" spans="1:14" x14ac:dyDescent="0.25">
      <c r="A125" s="4" t="s">
        <v>279</v>
      </c>
      <c r="B125" s="10" t="s">
        <v>19</v>
      </c>
      <c r="C125" s="10" t="s">
        <v>48</v>
      </c>
      <c r="D125" s="10" t="s">
        <v>68</v>
      </c>
      <c r="E125" s="13" t="s">
        <v>162</v>
      </c>
      <c r="F125" s="13" t="s">
        <v>162</v>
      </c>
      <c r="G125" s="30">
        <v>10</v>
      </c>
      <c r="H125" s="31">
        <v>25000</v>
      </c>
      <c r="I125" s="31">
        <v>25000</v>
      </c>
      <c r="J125" s="32">
        <v>19</v>
      </c>
      <c r="K125" s="7">
        <v>190</v>
      </c>
      <c r="L125" s="45">
        <v>19</v>
      </c>
      <c r="M125" s="7">
        <f t="shared" ref="M125" si="3">G125*L125</f>
        <v>190</v>
      </c>
      <c r="N125" s="130"/>
    </row>
    <row r="126" spans="1:14" x14ac:dyDescent="0.25">
      <c r="A126" s="128" t="s">
        <v>293</v>
      </c>
      <c r="B126" s="128"/>
      <c r="C126" s="128"/>
      <c r="D126" s="128"/>
      <c r="E126" s="128"/>
      <c r="F126" s="128"/>
      <c r="G126" s="128"/>
      <c r="H126" s="128"/>
      <c r="I126" s="128"/>
      <c r="J126" s="128"/>
      <c r="K126" s="7">
        <f>SUM(K124:K125)</f>
        <v>1910</v>
      </c>
      <c r="L126" s="51"/>
      <c r="M126" s="46"/>
      <c r="N126" s="130"/>
    </row>
    <row r="127" spans="1:14" x14ac:dyDescent="0.25">
      <c r="A127" s="128" t="s">
        <v>294</v>
      </c>
      <c r="B127" s="128"/>
      <c r="C127" s="128"/>
      <c r="D127" s="128"/>
      <c r="E127" s="128"/>
      <c r="F127" s="128"/>
      <c r="G127" s="128"/>
      <c r="H127" s="128"/>
      <c r="I127" s="128"/>
      <c r="J127" s="128"/>
      <c r="K127" s="128"/>
      <c r="L127" s="124"/>
      <c r="M127" s="7">
        <f>SUM(M124:M125)</f>
        <v>1910</v>
      </c>
      <c r="N127" s="130"/>
    </row>
    <row r="128" spans="1:14" x14ac:dyDescent="0.25">
      <c r="A128" s="124" t="s">
        <v>379</v>
      </c>
      <c r="B128" s="125"/>
      <c r="C128" s="125"/>
      <c r="D128" s="125"/>
      <c r="E128" s="125"/>
      <c r="F128" s="125"/>
      <c r="G128" s="125"/>
      <c r="H128" s="125"/>
      <c r="I128" s="125"/>
      <c r="J128" s="125"/>
      <c r="K128" s="125"/>
      <c r="L128" s="126"/>
      <c r="M128" s="7">
        <f>M129-M127</f>
        <v>401.09999999999991</v>
      </c>
      <c r="N128" s="130"/>
    </row>
    <row r="129" spans="1:15" x14ac:dyDescent="0.25">
      <c r="A129" s="128" t="s">
        <v>296</v>
      </c>
      <c r="B129" s="128"/>
      <c r="C129" s="128"/>
      <c r="D129" s="128"/>
      <c r="E129" s="128"/>
      <c r="F129" s="128"/>
      <c r="G129" s="128"/>
      <c r="H129" s="128"/>
      <c r="I129" s="128"/>
      <c r="J129" s="128"/>
      <c r="K129" s="128"/>
      <c r="L129" s="124"/>
      <c r="M129" s="7">
        <f>M127*1.21</f>
        <v>2311.1</v>
      </c>
      <c r="N129" s="131"/>
    </row>
    <row r="130" spans="1:15" x14ac:dyDescent="0.25">
      <c r="A130" s="46" t="s">
        <v>280</v>
      </c>
      <c r="B130" s="120" t="s">
        <v>286</v>
      </c>
      <c r="C130" s="121"/>
      <c r="D130" s="121"/>
      <c r="E130" s="121"/>
      <c r="F130" s="121"/>
      <c r="G130" s="121"/>
      <c r="H130" s="121"/>
      <c r="I130" s="121"/>
      <c r="J130" s="121"/>
      <c r="K130" s="121"/>
      <c r="L130" s="121"/>
      <c r="M130" s="122"/>
      <c r="N130" s="123"/>
    </row>
    <row r="131" spans="1:15" x14ac:dyDescent="0.25">
      <c r="A131" s="4" t="s">
        <v>281</v>
      </c>
      <c r="B131" s="6" t="s">
        <v>322</v>
      </c>
      <c r="C131" s="6" t="s">
        <v>56</v>
      </c>
      <c r="D131" s="6" t="s">
        <v>64</v>
      </c>
      <c r="E131" s="12" t="s">
        <v>29</v>
      </c>
      <c r="F131" s="12" t="s">
        <v>29</v>
      </c>
      <c r="G131" s="30">
        <v>10</v>
      </c>
      <c r="H131" s="31">
        <v>7200</v>
      </c>
      <c r="I131" s="31">
        <v>7200</v>
      </c>
      <c r="J131" s="32">
        <v>4.9000000000000004</v>
      </c>
      <c r="K131" s="7">
        <v>49</v>
      </c>
      <c r="L131" s="53">
        <v>4.9000000000000004</v>
      </c>
      <c r="M131" s="7">
        <f>G131*L131</f>
        <v>49</v>
      </c>
      <c r="N131" s="129">
        <v>90</v>
      </c>
    </row>
    <row r="132" spans="1:15" x14ac:dyDescent="0.25">
      <c r="A132" s="128" t="s">
        <v>293</v>
      </c>
      <c r="B132" s="128"/>
      <c r="C132" s="128"/>
      <c r="D132" s="128"/>
      <c r="E132" s="128"/>
      <c r="F132" s="128"/>
      <c r="G132" s="128"/>
      <c r="H132" s="128"/>
      <c r="I132" s="128"/>
      <c r="J132" s="128"/>
      <c r="K132" s="7">
        <v>49</v>
      </c>
      <c r="L132" s="51"/>
      <c r="M132" s="46"/>
      <c r="N132" s="130"/>
    </row>
    <row r="133" spans="1:15" x14ac:dyDescent="0.25">
      <c r="A133" s="128" t="s">
        <v>294</v>
      </c>
      <c r="B133" s="128"/>
      <c r="C133" s="128"/>
      <c r="D133" s="128"/>
      <c r="E133" s="128"/>
      <c r="F133" s="128"/>
      <c r="G133" s="128"/>
      <c r="H133" s="128"/>
      <c r="I133" s="128"/>
      <c r="J133" s="128"/>
      <c r="K133" s="128"/>
      <c r="L133" s="124"/>
      <c r="M133" s="7">
        <f>SUM(M131)</f>
        <v>49</v>
      </c>
      <c r="N133" s="130"/>
    </row>
    <row r="134" spans="1:15" x14ac:dyDescent="0.25">
      <c r="A134" s="124" t="s">
        <v>379</v>
      </c>
      <c r="B134" s="125"/>
      <c r="C134" s="125"/>
      <c r="D134" s="125"/>
      <c r="E134" s="125"/>
      <c r="F134" s="125"/>
      <c r="G134" s="125"/>
      <c r="H134" s="125"/>
      <c r="I134" s="125"/>
      <c r="J134" s="125"/>
      <c r="K134" s="125"/>
      <c r="L134" s="126"/>
      <c r="M134" s="7">
        <f>M135-M133</f>
        <v>10.29</v>
      </c>
      <c r="N134" s="130"/>
    </row>
    <row r="135" spans="1:15" x14ac:dyDescent="0.25">
      <c r="A135" s="128" t="s">
        <v>296</v>
      </c>
      <c r="B135" s="128"/>
      <c r="C135" s="128"/>
      <c r="D135" s="128"/>
      <c r="E135" s="128"/>
      <c r="F135" s="128"/>
      <c r="G135" s="128"/>
      <c r="H135" s="128"/>
      <c r="I135" s="128"/>
      <c r="J135" s="128"/>
      <c r="K135" s="128"/>
      <c r="L135" s="124"/>
      <c r="M135" s="7">
        <f>M133*1.21</f>
        <v>59.29</v>
      </c>
      <c r="N135" s="131"/>
    </row>
    <row r="136" spans="1:15" x14ac:dyDescent="0.25">
      <c r="A136" s="46" t="s">
        <v>283</v>
      </c>
      <c r="B136" s="119" t="s">
        <v>287</v>
      </c>
      <c r="C136" s="117"/>
      <c r="D136" s="117"/>
      <c r="E136" s="117"/>
      <c r="F136" s="117"/>
      <c r="G136" s="117"/>
      <c r="H136" s="117"/>
      <c r="I136" s="117"/>
      <c r="J136" s="117"/>
      <c r="K136" s="117"/>
      <c r="L136" s="117"/>
      <c r="M136" s="117"/>
      <c r="N136" s="118"/>
      <c r="O136" s="14"/>
    </row>
    <row r="137" spans="1:15" x14ac:dyDescent="0.25">
      <c r="A137" s="4" t="s">
        <v>282</v>
      </c>
      <c r="B137" s="6" t="s">
        <v>19</v>
      </c>
      <c r="C137" s="6" t="s">
        <v>55</v>
      </c>
      <c r="D137" s="6" t="s">
        <v>157</v>
      </c>
      <c r="E137" s="12" t="s">
        <v>156</v>
      </c>
      <c r="F137" s="12" t="s">
        <v>156</v>
      </c>
      <c r="G137" s="30">
        <v>20</v>
      </c>
      <c r="H137" s="31">
        <v>2500</v>
      </c>
      <c r="I137" s="31">
        <v>2500</v>
      </c>
      <c r="J137" s="32">
        <v>105</v>
      </c>
      <c r="K137" s="7">
        <v>2100</v>
      </c>
      <c r="L137" s="45">
        <v>105</v>
      </c>
      <c r="M137" s="7">
        <f>G137*L137</f>
        <v>2100</v>
      </c>
      <c r="N137" s="129">
        <v>2700</v>
      </c>
    </row>
    <row r="138" spans="1:15" x14ac:dyDescent="0.25">
      <c r="A138" s="128" t="s">
        <v>293</v>
      </c>
      <c r="B138" s="128"/>
      <c r="C138" s="128"/>
      <c r="D138" s="128"/>
      <c r="E138" s="128"/>
      <c r="F138" s="128"/>
      <c r="G138" s="128"/>
      <c r="H138" s="128"/>
      <c r="I138" s="128"/>
      <c r="J138" s="128"/>
      <c r="K138" s="7">
        <v>2100</v>
      </c>
      <c r="L138" s="51"/>
      <c r="M138" s="46"/>
      <c r="N138" s="130"/>
    </row>
    <row r="139" spans="1:15" x14ac:dyDescent="0.25">
      <c r="A139" s="128" t="s">
        <v>294</v>
      </c>
      <c r="B139" s="128"/>
      <c r="C139" s="128"/>
      <c r="D139" s="128"/>
      <c r="E139" s="128"/>
      <c r="F139" s="128"/>
      <c r="G139" s="128"/>
      <c r="H139" s="128"/>
      <c r="I139" s="128"/>
      <c r="J139" s="128"/>
      <c r="K139" s="128"/>
      <c r="L139" s="124"/>
      <c r="M139" s="7">
        <f>SUM(M137)</f>
        <v>2100</v>
      </c>
      <c r="N139" s="130"/>
    </row>
    <row r="140" spans="1:15" x14ac:dyDescent="0.25">
      <c r="A140" s="124" t="s">
        <v>379</v>
      </c>
      <c r="B140" s="125"/>
      <c r="C140" s="125"/>
      <c r="D140" s="125"/>
      <c r="E140" s="125"/>
      <c r="F140" s="125"/>
      <c r="G140" s="125"/>
      <c r="H140" s="125"/>
      <c r="I140" s="125"/>
      <c r="J140" s="125"/>
      <c r="K140" s="125"/>
      <c r="L140" s="126"/>
      <c r="M140" s="7">
        <f>M141-M139</f>
        <v>441</v>
      </c>
      <c r="N140" s="130"/>
    </row>
    <row r="141" spans="1:15" x14ac:dyDescent="0.25">
      <c r="A141" s="128" t="s">
        <v>296</v>
      </c>
      <c r="B141" s="128"/>
      <c r="C141" s="128"/>
      <c r="D141" s="128"/>
      <c r="E141" s="128"/>
      <c r="F141" s="128"/>
      <c r="G141" s="128"/>
      <c r="H141" s="128"/>
      <c r="I141" s="128"/>
      <c r="J141" s="128"/>
      <c r="K141" s="128"/>
      <c r="L141" s="124"/>
      <c r="M141" s="7">
        <f>M139*1.21</f>
        <v>2541</v>
      </c>
      <c r="N141" s="131"/>
    </row>
    <row r="142" spans="1:15" x14ac:dyDescent="0.25">
      <c r="A142" s="46" t="s">
        <v>284</v>
      </c>
      <c r="B142" s="119" t="s">
        <v>288</v>
      </c>
      <c r="C142" s="117"/>
      <c r="D142" s="117"/>
      <c r="E142" s="117"/>
      <c r="F142" s="117"/>
      <c r="G142" s="117"/>
      <c r="H142" s="117"/>
      <c r="I142" s="117"/>
      <c r="J142" s="117"/>
      <c r="K142" s="117"/>
      <c r="L142" s="117"/>
      <c r="M142" s="117"/>
      <c r="N142" s="118"/>
      <c r="O142" s="14"/>
    </row>
    <row r="143" spans="1:15" x14ac:dyDescent="0.25">
      <c r="A143" s="4" t="s">
        <v>285</v>
      </c>
      <c r="B143" s="10" t="s">
        <v>20</v>
      </c>
      <c r="C143" s="10" t="s">
        <v>124</v>
      </c>
      <c r="D143" s="5" t="s">
        <v>125</v>
      </c>
      <c r="E143" s="6" t="s">
        <v>17</v>
      </c>
      <c r="F143" s="6" t="s">
        <v>17</v>
      </c>
      <c r="G143" s="30">
        <v>6</v>
      </c>
      <c r="H143" s="31">
        <v>4100</v>
      </c>
      <c r="I143" s="31">
        <v>4100</v>
      </c>
      <c r="J143" s="32">
        <v>11.5</v>
      </c>
      <c r="K143" s="7">
        <v>69</v>
      </c>
      <c r="L143" s="7">
        <v>11.5</v>
      </c>
      <c r="M143" s="7">
        <f>G143*L143</f>
        <v>69</v>
      </c>
      <c r="N143" s="129">
        <v>70</v>
      </c>
    </row>
    <row r="144" spans="1:15" x14ac:dyDescent="0.25">
      <c r="A144" s="136" t="s">
        <v>293</v>
      </c>
      <c r="B144" s="137"/>
      <c r="C144" s="137"/>
      <c r="D144" s="137"/>
      <c r="E144" s="137"/>
      <c r="F144" s="137"/>
      <c r="G144" s="137"/>
      <c r="H144" s="137"/>
      <c r="I144" s="137"/>
      <c r="J144" s="138"/>
      <c r="K144" s="7">
        <v>69</v>
      </c>
      <c r="L144" s="50"/>
      <c r="M144" s="46"/>
      <c r="N144" s="130"/>
    </row>
    <row r="145" spans="1:14" x14ac:dyDescent="0.25">
      <c r="A145" s="128" t="s">
        <v>294</v>
      </c>
      <c r="B145" s="128"/>
      <c r="C145" s="128"/>
      <c r="D145" s="128"/>
      <c r="E145" s="128"/>
      <c r="F145" s="128"/>
      <c r="G145" s="128"/>
      <c r="H145" s="128"/>
      <c r="I145" s="128"/>
      <c r="J145" s="128"/>
      <c r="K145" s="128"/>
      <c r="L145" s="124"/>
      <c r="M145" s="7">
        <f>SUM(M143)</f>
        <v>69</v>
      </c>
      <c r="N145" s="130"/>
    </row>
    <row r="146" spans="1:14" x14ac:dyDescent="0.25">
      <c r="A146" s="124" t="s">
        <v>379</v>
      </c>
      <c r="B146" s="125"/>
      <c r="C146" s="125"/>
      <c r="D146" s="125"/>
      <c r="E146" s="125"/>
      <c r="F146" s="125"/>
      <c r="G146" s="125"/>
      <c r="H146" s="125"/>
      <c r="I146" s="125"/>
      <c r="J146" s="125"/>
      <c r="K146" s="125"/>
      <c r="L146" s="126"/>
      <c r="M146" s="7">
        <f>M147-M145</f>
        <v>14.489999999999995</v>
      </c>
      <c r="N146" s="130"/>
    </row>
    <row r="147" spans="1:14" x14ac:dyDescent="0.25">
      <c r="A147" s="128" t="s">
        <v>296</v>
      </c>
      <c r="B147" s="128"/>
      <c r="C147" s="128"/>
      <c r="D147" s="128"/>
      <c r="E147" s="128"/>
      <c r="F147" s="128"/>
      <c r="G147" s="128"/>
      <c r="H147" s="128"/>
      <c r="I147" s="128"/>
      <c r="J147" s="128"/>
      <c r="K147" s="128"/>
      <c r="L147" s="124"/>
      <c r="M147" s="7">
        <f>M145*1.21</f>
        <v>83.49</v>
      </c>
      <c r="N147" s="131"/>
    </row>
    <row r="148" spans="1:14" x14ac:dyDescent="0.25">
      <c r="G148" s="15"/>
      <c r="H148" s="15"/>
      <c r="I148" s="15"/>
      <c r="J148" s="15"/>
      <c r="N148" s="2"/>
    </row>
    <row r="149" spans="1:14" ht="15" customHeight="1" x14ac:dyDescent="0.25">
      <c r="A149" s="104" t="s">
        <v>378</v>
      </c>
      <c r="B149" s="105"/>
      <c r="C149" s="105"/>
      <c r="D149" s="105"/>
      <c r="E149" s="105"/>
      <c r="F149" s="105"/>
      <c r="G149" s="105"/>
      <c r="H149" s="105"/>
      <c r="I149" s="105"/>
      <c r="J149" s="105"/>
      <c r="K149" s="105"/>
      <c r="L149" s="105"/>
      <c r="M149" s="105"/>
      <c r="N149" s="106"/>
    </row>
    <row r="150" spans="1:14" x14ac:dyDescent="0.25">
      <c r="A150" s="107"/>
      <c r="B150" s="108"/>
      <c r="C150" s="108"/>
      <c r="D150" s="108"/>
      <c r="E150" s="108"/>
      <c r="F150" s="108"/>
      <c r="G150" s="108"/>
      <c r="H150" s="108"/>
      <c r="I150" s="108"/>
      <c r="J150" s="108"/>
      <c r="K150" s="108"/>
      <c r="L150" s="108"/>
      <c r="M150" s="108"/>
      <c r="N150" s="109"/>
    </row>
    <row r="151" spans="1:14" x14ac:dyDescent="0.25">
      <c r="A151" s="107"/>
      <c r="B151" s="108"/>
      <c r="C151" s="108"/>
      <c r="D151" s="108"/>
      <c r="E151" s="108"/>
      <c r="F151" s="108"/>
      <c r="G151" s="108"/>
      <c r="H151" s="108"/>
      <c r="I151" s="108"/>
      <c r="J151" s="108"/>
      <c r="K151" s="108"/>
      <c r="L151" s="108"/>
      <c r="M151" s="108"/>
      <c r="N151" s="109"/>
    </row>
    <row r="152" spans="1:14" x14ac:dyDescent="0.25">
      <c r="A152" s="107"/>
      <c r="B152" s="108"/>
      <c r="C152" s="108"/>
      <c r="D152" s="108"/>
      <c r="E152" s="108"/>
      <c r="F152" s="108"/>
      <c r="G152" s="108"/>
      <c r="H152" s="108"/>
      <c r="I152" s="108"/>
      <c r="J152" s="108"/>
      <c r="K152" s="108"/>
      <c r="L152" s="108"/>
      <c r="M152" s="108"/>
      <c r="N152" s="109"/>
    </row>
    <row r="153" spans="1:14" x14ac:dyDescent="0.25">
      <c r="A153" s="107"/>
      <c r="B153" s="108"/>
      <c r="C153" s="108"/>
      <c r="D153" s="108"/>
      <c r="E153" s="108"/>
      <c r="F153" s="108"/>
      <c r="G153" s="108"/>
      <c r="H153" s="108"/>
      <c r="I153" s="108"/>
      <c r="J153" s="108"/>
      <c r="K153" s="108"/>
      <c r="L153" s="108"/>
      <c r="M153" s="108"/>
      <c r="N153" s="109"/>
    </row>
    <row r="154" spans="1:14" ht="51" customHeight="1" x14ac:dyDescent="0.25">
      <c r="A154" s="107"/>
      <c r="B154" s="108"/>
      <c r="C154" s="108"/>
      <c r="D154" s="108"/>
      <c r="E154" s="108"/>
      <c r="F154" s="108"/>
      <c r="G154" s="108"/>
      <c r="H154" s="108"/>
      <c r="I154" s="108"/>
      <c r="J154" s="108"/>
      <c r="K154" s="108"/>
      <c r="L154" s="108"/>
      <c r="M154" s="108"/>
      <c r="N154" s="109"/>
    </row>
    <row r="155" spans="1:14" x14ac:dyDescent="0.25">
      <c r="A155" s="107"/>
      <c r="B155" s="108"/>
      <c r="C155" s="108"/>
      <c r="D155" s="108"/>
      <c r="E155" s="108"/>
      <c r="F155" s="108"/>
      <c r="G155" s="108"/>
      <c r="H155" s="108"/>
      <c r="I155" s="108"/>
      <c r="J155" s="108"/>
      <c r="K155" s="108"/>
      <c r="L155" s="108"/>
      <c r="M155" s="108"/>
      <c r="N155" s="109"/>
    </row>
    <row r="156" spans="1:14" ht="15" hidden="1" customHeight="1" x14ac:dyDescent="0.25">
      <c r="A156" s="107"/>
      <c r="B156" s="108"/>
      <c r="C156" s="108"/>
      <c r="D156" s="108"/>
      <c r="E156" s="108"/>
      <c r="F156" s="108"/>
      <c r="G156" s="108"/>
      <c r="H156" s="108"/>
      <c r="I156" s="108"/>
      <c r="J156" s="108"/>
      <c r="K156" s="108"/>
      <c r="L156" s="108"/>
      <c r="M156" s="108"/>
      <c r="N156" s="109"/>
    </row>
    <row r="157" spans="1:14" ht="15" hidden="1" customHeight="1" x14ac:dyDescent="0.25">
      <c r="A157" s="107"/>
      <c r="B157" s="108"/>
      <c r="C157" s="108"/>
      <c r="D157" s="108"/>
      <c r="E157" s="108"/>
      <c r="F157" s="108"/>
      <c r="G157" s="108"/>
      <c r="H157" s="108"/>
      <c r="I157" s="108"/>
      <c r="J157" s="108"/>
      <c r="K157" s="108"/>
      <c r="L157" s="108"/>
      <c r="M157" s="108"/>
      <c r="N157" s="109"/>
    </row>
    <row r="158" spans="1:14" ht="15" hidden="1" customHeight="1" x14ac:dyDescent="0.25">
      <c r="A158" s="107"/>
      <c r="B158" s="108"/>
      <c r="C158" s="108"/>
      <c r="D158" s="108"/>
      <c r="E158" s="108"/>
      <c r="F158" s="108"/>
      <c r="G158" s="108"/>
      <c r="H158" s="108"/>
      <c r="I158" s="108"/>
      <c r="J158" s="108"/>
      <c r="K158" s="108"/>
      <c r="L158" s="108"/>
      <c r="M158" s="108"/>
      <c r="N158" s="109"/>
    </row>
    <row r="159" spans="1:14" ht="15" hidden="1" customHeight="1" x14ac:dyDescent="0.25">
      <c r="A159" s="107"/>
      <c r="B159" s="108"/>
      <c r="C159" s="108"/>
      <c r="D159" s="108"/>
      <c r="E159" s="108"/>
      <c r="F159" s="108"/>
      <c r="G159" s="108"/>
      <c r="H159" s="108"/>
      <c r="I159" s="108"/>
      <c r="J159" s="108"/>
      <c r="K159" s="108"/>
      <c r="L159" s="108"/>
      <c r="M159" s="108"/>
      <c r="N159" s="109"/>
    </row>
    <row r="160" spans="1:14" ht="15" hidden="1" customHeight="1" x14ac:dyDescent="0.25">
      <c r="A160" s="107"/>
      <c r="B160" s="108"/>
      <c r="C160" s="108"/>
      <c r="D160" s="108"/>
      <c r="E160" s="108"/>
      <c r="F160" s="108"/>
      <c r="G160" s="108"/>
      <c r="H160" s="108"/>
      <c r="I160" s="108"/>
      <c r="J160" s="108"/>
      <c r="K160" s="108"/>
      <c r="L160" s="108"/>
      <c r="M160" s="108"/>
      <c r="N160" s="109"/>
    </row>
    <row r="161" spans="1:14" ht="15" hidden="1" customHeight="1" x14ac:dyDescent="0.25">
      <c r="A161" s="107"/>
      <c r="B161" s="108"/>
      <c r="C161" s="108"/>
      <c r="D161" s="108"/>
      <c r="E161" s="108"/>
      <c r="F161" s="108"/>
      <c r="G161" s="108"/>
      <c r="H161" s="108"/>
      <c r="I161" s="108"/>
      <c r="J161" s="108"/>
      <c r="K161" s="108"/>
      <c r="L161" s="108"/>
      <c r="M161" s="108"/>
      <c r="N161" s="109"/>
    </row>
    <row r="162" spans="1:14" ht="15" hidden="1" customHeight="1" x14ac:dyDescent="0.25">
      <c r="A162" s="107"/>
      <c r="B162" s="108"/>
      <c r="C162" s="108"/>
      <c r="D162" s="108"/>
      <c r="E162" s="108"/>
      <c r="F162" s="108"/>
      <c r="G162" s="108"/>
      <c r="H162" s="108"/>
      <c r="I162" s="108"/>
      <c r="J162" s="108"/>
      <c r="K162" s="108"/>
      <c r="L162" s="108"/>
      <c r="M162" s="108"/>
      <c r="N162" s="109"/>
    </row>
    <row r="163" spans="1:14" ht="15" hidden="1" customHeight="1" x14ac:dyDescent="0.25">
      <c r="A163" s="107"/>
      <c r="B163" s="108"/>
      <c r="C163" s="108"/>
      <c r="D163" s="108"/>
      <c r="E163" s="108"/>
      <c r="F163" s="108"/>
      <c r="G163" s="108"/>
      <c r="H163" s="108"/>
      <c r="I163" s="108"/>
      <c r="J163" s="108"/>
      <c r="K163" s="108"/>
      <c r="L163" s="108"/>
      <c r="M163" s="108"/>
      <c r="N163" s="109"/>
    </row>
    <row r="164" spans="1:14" ht="15" hidden="1" customHeight="1" x14ac:dyDescent="0.25">
      <c r="A164" s="107"/>
      <c r="B164" s="108"/>
      <c r="C164" s="108"/>
      <c r="D164" s="108"/>
      <c r="E164" s="108"/>
      <c r="F164" s="108"/>
      <c r="G164" s="108"/>
      <c r="H164" s="108"/>
      <c r="I164" s="108"/>
      <c r="J164" s="108"/>
      <c r="K164" s="108"/>
      <c r="L164" s="108"/>
      <c r="M164" s="108"/>
      <c r="N164" s="109"/>
    </row>
    <row r="165" spans="1:14" x14ac:dyDescent="0.25">
      <c r="A165" s="110"/>
      <c r="B165" s="111"/>
      <c r="C165" s="111"/>
      <c r="D165" s="111"/>
      <c r="E165" s="111"/>
      <c r="F165" s="111"/>
      <c r="G165" s="111"/>
      <c r="H165" s="111"/>
      <c r="I165" s="111"/>
      <c r="J165" s="111"/>
      <c r="K165" s="111"/>
      <c r="L165" s="111"/>
      <c r="M165" s="111"/>
      <c r="N165" s="112"/>
    </row>
    <row r="168" spans="1:14" ht="15" customHeight="1" x14ac:dyDescent="0.25">
      <c r="B168" s="102" t="s">
        <v>380</v>
      </c>
      <c r="C168" s="102"/>
      <c r="D168" s="102"/>
      <c r="E168" s="102"/>
      <c r="F168" s="102"/>
      <c r="G168" s="102"/>
      <c r="H168" s="102"/>
      <c r="I168" s="102"/>
      <c r="J168" s="102"/>
      <c r="K168" s="102"/>
    </row>
    <row r="169" spans="1:14" ht="25.5" customHeight="1" x14ac:dyDescent="0.25">
      <c r="B169" s="93" t="s">
        <v>370</v>
      </c>
      <c r="C169" s="93"/>
      <c r="D169" s="93"/>
      <c r="E169" s="93"/>
      <c r="F169" s="93"/>
    </row>
    <row r="170" spans="1:14" ht="43.5" customHeight="1" x14ac:dyDescent="0.25">
      <c r="B170" s="102" t="s">
        <v>371</v>
      </c>
      <c r="C170" s="102"/>
      <c r="D170" s="102"/>
      <c r="E170" s="102"/>
      <c r="F170" s="102"/>
      <c r="G170" s="102"/>
      <c r="H170" s="102"/>
      <c r="I170" s="102"/>
      <c r="J170" s="102"/>
    </row>
    <row r="171" spans="1:14" ht="33" customHeight="1" x14ac:dyDescent="0.25">
      <c r="B171" s="103" t="s">
        <v>372</v>
      </c>
      <c r="C171" s="103"/>
      <c r="D171" s="103"/>
      <c r="E171" s="103"/>
      <c r="F171" s="103"/>
      <c r="G171" s="103"/>
      <c r="H171" s="103"/>
      <c r="I171" s="103"/>
      <c r="J171" s="103"/>
    </row>
    <row r="172" spans="1:14" ht="33" customHeight="1" x14ac:dyDescent="0.25">
      <c r="B172" s="95"/>
      <c r="C172" s="95"/>
      <c r="D172" s="95"/>
      <c r="E172" s="95"/>
      <c r="F172" s="95"/>
      <c r="G172" s="95"/>
      <c r="H172" s="95"/>
      <c r="I172" s="95"/>
      <c r="J172" s="95"/>
    </row>
    <row r="173" spans="1:14" ht="33" customHeight="1" x14ac:dyDescent="0.25">
      <c r="B173" s="95"/>
      <c r="C173" s="95"/>
      <c r="D173" s="95"/>
      <c r="E173" s="95"/>
      <c r="F173" s="95"/>
      <c r="G173" s="95"/>
      <c r="H173" s="95"/>
      <c r="I173" s="95"/>
      <c r="J173" s="95"/>
    </row>
    <row r="174" spans="1:14" x14ac:dyDescent="0.25">
      <c r="B174" s="93"/>
    </row>
    <row r="175" spans="1:14" x14ac:dyDescent="0.25">
      <c r="B175" s="96" t="s">
        <v>381</v>
      </c>
      <c r="D175" s="97"/>
      <c r="F175" s="98" t="s">
        <v>382</v>
      </c>
    </row>
    <row r="176" spans="1:14" ht="45" x14ac:dyDescent="0.25">
      <c r="B176" s="99" t="s">
        <v>373</v>
      </c>
      <c r="C176" s="94"/>
      <c r="D176" s="100" t="s">
        <v>374</v>
      </c>
      <c r="E176" s="94"/>
      <c r="F176" s="100" t="s">
        <v>375</v>
      </c>
    </row>
  </sheetData>
  <sortState ref="B2:G109">
    <sortCondition ref="C2:C109"/>
    <sortCondition ref="E2:E109"/>
  </sortState>
  <mergeCells count="77">
    <mergeCell ref="A1:M1"/>
    <mergeCell ref="A144:J144"/>
    <mergeCell ref="A145:L145"/>
    <mergeCell ref="A146:L146"/>
    <mergeCell ref="A147:L147"/>
    <mergeCell ref="A135:L135"/>
    <mergeCell ref="A138:J138"/>
    <mergeCell ref="A139:L139"/>
    <mergeCell ref="A140:L140"/>
    <mergeCell ref="A141:L141"/>
    <mergeCell ref="A129:L129"/>
    <mergeCell ref="A128:L128"/>
    <mergeCell ref="A132:J132"/>
    <mergeCell ref="A133:L133"/>
    <mergeCell ref="A134:L134"/>
    <mergeCell ref="A120:L120"/>
    <mergeCell ref="N5:N12"/>
    <mergeCell ref="N14:N25"/>
    <mergeCell ref="N27:N43"/>
    <mergeCell ref="N45:N79"/>
    <mergeCell ref="N143:N147"/>
    <mergeCell ref="N137:N141"/>
    <mergeCell ref="N131:N135"/>
    <mergeCell ref="N124:N129"/>
    <mergeCell ref="N116:N122"/>
    <mergeCell ref="N108:N114"/>
    <mergeCell ref="N91:N106"/>
    <mergeCell ref="N81:N89"/>
    <mergeCell ref="A126:J126"/>
    <mergeCell ref="A127:L127"/>
    <mergeCell ref="A111:J111"/>
    <mergeCell ref="A112:L112"/>
    <mergeCell ref="A113:L113"/>
    <mergeCell ref="A114:L114"/>
    <mergeCell ref="A119:J119"/>
    <mergeCell ref="A103:J103"/>
    <mergeCell ref="A104:L104"/>
    <mergeCell ref="A105:L105"/>
    <mergeCell ref="A121:L121"/>
    <mergeCell ref="A122:L122"/>
    <mergeCell ref="A23:L23"/>
    <mergeCell ref="A24:L24"/>
    <mergeCell ref="A25:L25"/>
    <mergeCell ref="A106:L106"/>
    <mergeCell ref="A78:L78"/>
    <mergeCell ref="A79:L79"/>
    <mergeCell ref="A40:J40"/>
    <mergeCell ref="A87:L87"/>
    <mergeCell ref="A88:L88"/>
    <mergeCell ref="A41:L41"/>
    <mergeCell ref="A42:L42"/>
    <mergeCell ref="A43:L43"/>
    <mergeCell ref="A76:J76"/>
    <mergeCell ref="A77:L77"/>
    <mergeCell ref="A89:L89"/>
    <mergeCell ref="A86:J86"/>
    <mergeCell ref="A9:J9"/>
    <mergeCell ref="A10:L10"/>
    <mergeCell ref="A11:L11"/>
    <mergeCell ref="A12:L12"/>
    <mergeCell ref="A22:J22"/>
    <mergeCell ref="B168:K168"/>
    <mergeCell ref="B170:J170"/>
    <mergeCell ref="B171:J171"/>
    <mergeCell ref="A149:N165"/>
    <mergeCell ref="B4:N4"/>
    <mergeCell ref="B13:N13"/>
    <mergeCell ref="B26:N26"/>
    <mergeCell ref="B44:N44"/>
    <mergeCell ref="B80:N80"/>
    <mergeCell ref="B90:N90"/>
    <mergeCell ref="B107:N107"/>
    <mergeCell ref="B115:N115"/>
    <mergeCell ref="B123:N123"/>
    <mergeCell ref="B130:N130"/>
    <mergeCell ref="B136:N136"/>
    <mergeCell ref="B142:N142"/>
  </mergeCells>
  <pageMargins left="0.23622047244094491" right="0.23622047244094491" top="0.74803149606299213" bottom="0.74803149606299213" header="0.31496062992125984" footer="0.31496062992125984"/>
  <pageSetup paperSize="9" scale="57" fitToHeight="0" orientation="landscape" r:id="rId1"/>
  <rowBreaks count="3" manualBreakCount="3">
    <brk id="43" max="16383" man="1"/>
    <brk id="89" max="16383" man="1"/>
    <brk id="1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zoomScaleNormal="100" workbookViewId="0">
      <selection activeCell="D14" sqref="D14"/>
    </sheetView>
  </sheetViews>
  <sheetFormatPr defaultRowHeight="15" x14ac:dyDescent="0.25"/>
  <cols>
    <col min="1" max="1" width="12.7109375" customWidth="1"/>
    <col min="2" max="2" width="34.140625" customWidth="1"/>
    <col min="3" max="3" width="26.5703125" customWidth="1"/>
    <col min="4" max="4" width="31.42578125" customWidth="1"/>
  </cols>
  <sheetData>
    <row r="1" spans="1:16" ht="95.25" customHeight="1" x14ac:dyDescent="0.25">
      <c r="A1" s="102" t="s">
        <v>364</v>
      </c>
      <c r="B1" s="102"/>
      <c r="C1" s="102"/>
      <c r="D1" s="102"/>
      <c r="E1" s="87"/>
      <c r="F1" s="87"/>
      <c r="G1" s="87"/>
      <c r="H1" s="87"/>
      <c r="I1" s="87"/>
      <c r="J1" s="87"/>
      <c r="K1" s="87"/>
      <c r="L1" s="87"/>
      <c r="M1" s="87"/>
      <c r="N1" s="87"/>
      <c r="O1" s="87"/>
      <c r="P1" s="87"/>
    </row>
    <row r="2" spans="1:16" x14ac:dyDescent="0.25">
      <c r="A2" s="139" t="s">
        <v>297</v>
      </c>
      <c r="B2" s="139"/>
      <c r="C2" s="139"/>
      <c r="D2" s="139"/>
    </row>
    <row r="3" spans="1:16" ht="42.75" x14ac:dyDescent="0.25">
      <c r="A3" s="88" t="s">
        <v>0</v>
      </c>
      <c r="B3" s="88" t="s">
        <v>298</v>
      </c>
      <c r="C3" s="88" t="s">
        <v>347</v>
      </c>
      <c r="D3" s="88" t="s">
        <v>348</v>
      </c>
    </row>
    <row r="4" spans="1:16" ht="45" customHeight="1" x14ac:dyDescent="0.25">
      <c r="A4" s="74" t="s">
        <v>350</v>
      </c>
      <c r="B4" s="64" t="s">
        <v>324</v>
      </c>
      <c r="C4" s="64"/>
      <c r="D4" s="64"/>
    </row>
    <row r="5" spans="1:16" x14ac:dyDescent="0.25">
      <c r="A5" s="74" t="s">
        <v>187</v>
      </c>
      <c r="B5" s="89" t="s">
        <v>311</v>
      </c>
      <c r="C5" s="64" t="s">
        <v>383</v>
      </c>
      <c r="D5" s="64" t="s">
        <v>384</v>
      </c>
    </row>
    <row r="6" spans="1:16" x14ac:dyDescent="0.25">
      <c r="A6" s="74" t="s">
        <v>188</v>
      </c>
      <c r="B6" s="89" t="s">
        <v>312</v>
      </c>
      <c r="C6" s="64"/>
      <c r="D6" s="64"/>
    </row>
    <row r="7" spans="1:16" x14ac:dyDescent="0.25">
      <c r="A7" s="74" t="s">
        <v>189</v>
      </c>
      <c r="B7" s="89" t="s">
        <v>313</v>
      </c>
      <c r="C7" s="64"/>
      <c r="D7" s="64"/>
    </row>
    <row r="8" spans="1:16" ht="42.75" x14ac:dyDescent="0.25">
      <c r="A8" s="74" t="s">
        <v>351</v>
      </c>
      <c r="B8" s="64" t="s">
        <v>334</v>
      </c>
      <c r="C8" s="64" t="s">
        <v>299</v>
      </c>
      <c r="D8" s="64" t="s">
        <v>300</v>
      </c>
    </row>
    <row r="9" spans="1:16" ht="42" customHeight="1" x14ac:dyDescent="0.25">
      <c r="A9" s="90" t="s">
        <v>196</v>
      </c>
      <c r="B9" s="90" t="s">
        <v>301</v>
      </c>
      <c r="C9" s="91" t="s">
        <v>302</v>
      </c>
      <c r="D9" s="92" t="s">
        <v>385</v>
      </c>
    </row>
    <row r="10" spans="1:16" ht="90.75" customHeight="1" x14ac:dyDescent="0.25">
      <c r="A10" s="90" t="s">
        <v>195</v>
      </c>
      <c r="B10" s="90" t="s">
        <v>303</v>
      </c>
      <c r="C10" s="91" t="s">
        <v>304</v>
      </c>
      <c r="D10" s="92" t="s">
        <v>385</v>
      </c>
    </row>
    <row r="11" spans="1:16" ht="70.5" customHeight="1" x14ac:dyDescent="0.25">
      <c r="A11" s="90" t="s">
        <v>194</v>
      </c>
      <c r="B11" s="90" t="s">
        <v>305</v>
      </c>
      <c r="C11" s="91" t="s">
        <v>306</v>
      </c>
      <c r="D11" s="92" t="s">
        <v>385</v>
      </c>
    </row>
    <row r="12" spans="1:16" ht="172.5" customHeight="1" x14ac:dyDescent="0.25">
      <c r="A12" s="90" t="s">
        <v>192</v>
      </c>
      <c r="B12" s="90" t="s">
        <v>307</v>
      </c>
      <c r="C12" s="91" t="s">
        <v>306</v>
      </c>
      <c r="D12" s="92" t="s">
        <v>385</v>
      </c>
    </row>
    <row r="13" spans="1:16" ht="75" customHeight="1" x14ac:dyDescent="0.25">
      <c r="A13" s="90" t="s">
        <v>193</v>
      </c>
      <c r="B13" s="90" t="s">
        <v>308</v>
      </c>
      <c r="C13" s="91" t="s">
        <v>309</v>
      </c>
      <c r="D13" s="92" t="s">
        <v>385</v>
      </c>
    </row>
    <row r="14" spans="1:16" ht="135" x14ac:dyDescent="0.25">
      <c r="A14" s="90" t="s">
        <v>197</v>
      </c>
      <c r="B14" s="90" t="s">
        <v>310</v>
      </c>
      <c r="C14" s="91" t="s">
        <v>309</v>
      </c>
      <c r="D14" s="92" t="s">
        <v>385</v>
      </c>
    </row>
    <row r="15" spans="1:16" x14ac:dyDescent="0.25">
      <c r="A15" s="58"/>
    </row>
  </sheetData>
  <mergeCells count="2">
    <mergeCell ref="A2:D2"/>
    <mergeCell ref="A1:D1"/>
  </mergeCells>
  <pageMargins left="0.7" right="0.7" top="0.75" bottom="0.75" header="0.3" footer="0.3"/>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2"/>
  <sheetViews>
    <sheetView topLeftCell="A30" zoomScaleNormal="100" workbookViewId="0">
      <selection activeCell="I176" sqref="I176"/>
    </sheetView>
  </sheetViews>
  <sheetFormatPr defaultRowHeight="15" x14ac:dyDescent="0.25"/>
  <cols>
    <col min="2" max="2" width="40" customWidth="1"/>
    <col min="3" max="3" width="31.5703125" customWidth="1"/>
    <col min="4" max="4" width="23" customWidth="1"/>
    <col min="5" max="5" width="31.140625" customWidth="1"/>
    <col min="7" max="7" width="4.28515625" customWidth="1"/>
  </cols>
  <sheetData>
    <row r="1" spans="1:7" x14ac:dyDescent="0.25">
      <c r="A1" s="142" t="s">
        <v>353</v>
      </c>
      <c r="B1" s="143"/>
      <c r="C1" s="143"/>
      <c r="D1" s="143"/>
      <c r="E1" s="143"/>
      <c r="F1" s="143"/>
      <c r="G1" s="143"/>
    </row>
    <row r="2" spans="1:7" x14ac:dyDescent="0.25">
      <c r="A2" s="143"/>
      <c r="B2" s="143"/>
      <c r="C2" s="143"/>
      <c r="D2" s="143"/>
      <c r="E2" s="143"/>
      <c r="F2" s="143"/>
      <c r="G2" s="143"/>
    </row>
    <row r="3" spans="1:7" x14ac:dyDescent="0.25">
      <c r="A3" s="143"/>
      <c r="B3" s="143"/>
      <c r="C3" s="143"/>
      <c r="D3" s="143"/>
      <c r="E3" s="143"/>
      <c r="F3" s="143"/>
      <c r="G3" s="143"/>
    </row>
    <row r="4" spans="1:7" x14ac:dyDescent="0.25">
      <c r="A4" s="143"/>
      <c r="B4" s="143"/>
      <c r="C4" s="143"/>
      <c r="D4" s="143"/>
      <c r="E4" s="143"/>
      <c r="F4" s="143"/>
      <c r="G4" s="143"/>
    </row>
    <row r="5" spans="1:7" x14ac:dyDescent="0.25">
      <c r="A5" s="143"/>
      <c r="B5" s="143"/>
      <c r="C5" s="143"/>
      <c r="D5" s="143"/>
      <c r="E5" s="143"/>
      <c r="F5" s="143"/>
      <c r="G5" s="143"/>
    </row>
    <row r="6" spans="1:7" x14ac:dyDescent="0.25">
      <c r="A6" s="143"/>
      <c r="B6" s="143"/>
      <c r="C6" s="143"/>
      <c r="D6" s="143"/>
      <c r="E6" s="143"/>
      <c r="F6" s="143"/>
      <c r="G6" s="143"/>
    </row>
    <row r="7" spans="1:7" x14ac:dyDescent="0.25">
      <c r="A7" s="143"/>
      <c r="B7" s="143"/>
      <c r="C7" s="143"/>
      <c r="D7" s="143"/>
      <c r="E7" s="143"/>
      <c r="F7" s="143"/>
      <c r="G7" s="143"/>
    </row>
    <row r="8" spans="1:7" x14ac:dyDescent="0.25">
      <c r="A8" s="143"/>
      <c r="B8" s="143"/>
      <c r="C8" s="143"/>
      <c r="D8" s="143"/>
      <c r="E8" s="143"/>
      <c r="F8" s="143"/>
      <c r="G8" s="143"/>
    </row>
    <row r="9" spans="1:7" x14ac:dyDescent="0.25">
      <c r="A9" s="143"/>
      <c r="B9" s="143"/>
      <c r="C9" s="143"/>
      <c r="D9" s="143"/>
      <c r="E9" s="143"/>
      <c r="F9" s="143"/>
      <c r="G9" s="143"/>
    </row>
    <row r="10" spans="1:7" x14ac:dyDescent="0.25">
      <c r="A10" s="143"/>
      <c r="B10" s="143"/>
      <c r="C10" s="143"/>
      <c r="D10" s="143"/>
      <c r="E10" s="143"/>
      <c r="F10" s="143"/>
      <c r="G10" s="143"/>
    </row>
    <row r="11" spans="1:7" x14ac:dyDescent="0.25">
      <c r="A11" s="143"/>
      <c r="B11" s="143"/>
      <c r="C11" s="143"/>
      <c r="D11" s="143"/>
      <c r="E11" s="143"/>
      <c r="F11" s="143"/>
      <c r="G11" s="143"/>
    </row>
    <row r="12" spans="1:7" x14ac:dyDescent="0.25">
      <c r="A12" s="143"/>
      <c r="B12" s="143"/>
      <c r="C12" s="143"/>
      <c r="D12" s="143"/>
      <c r="E12" s="143"/>
      <c r="F12" s="143"/>
      <c r="G12" s="143"/>
    </row>
    <row r="13" spans="1:7" ht="3.75" customHeight="1" x14ac:dyDescent="0.25">
      <c r="A13" s="143"/>
      <c r="B13" s="143"/>
      <c r="C13" s="143"/>
      <c r="D13" s="143"/>
      <c r="E13" s="143"/>
      <c r="F13" s="143"/>
      <c r="G13" s="143"/>
    </row>
    <row r="14" spans="1:7" ht="15.75" hidden="1" customHeight="1" thickBot="1" x14ac:dyDescent="0.3">
      <c r="A14" s="143"/>
      <c r="B14" s="143"/>
      <c r="C14" s="143"/>
      <c r="D14" s="143"/>
      <c r="E14" s="143"/>
      <c r="F14" s="143"/>
      <c r="G14" s="143"/>
    </row>
    <row r="15" spans="1:7" ht="15.75" hidden="1" customHeight="1" thickBot="1" x14ac:dyDescent="0.3">
      <c r="A15" s="143"/>
      <c r="B15" s="143"/>
      <c r="C15" s="143"/>
      <c r="D15" s="143"/>
      <c r="E15" s="143"/>
      <c r="F15" s="143"/>
      <c r="G15" s="143"/>
    </row>
    <row r="16" spans="1:7" ht="15.75" hidden="1" customHeight="1" thickBot="1" x14ac:dyDescent="0.3">
      <c r="A16" s="143"/>
      <c r="B16" s="143"/>
      <c r="C16" s="143"/>
      <c r="D16" s="143"/>
      <c r="E16" s="143"/>
      <c r="F16" s="143"/>
      <c r="G16" s="143"/>
    </row>
    <row r="17" spans="1:7" ht="15.75" hidden="1" customHeight="1" thickBot="1" x14ac:dyDescent="0.3">
      <c r="A17" s="143"/>
      <c r="B17" s="143"/>
      <c r="C17" s="143"/>
      <c r="D17" s="143"/>
      <c r="E17" s="143"/>
      <c r="F17" s="143"/>
      <c r="G17" s="143"/>
    </row>
    <row r="18" spans="1:7" ht="15.75" hidden="1" customHeight="1" thickBot="1" x14ac:dyDescent="0.3">
      <c r="A18" s="143"/>
      <c r="B18" s="143"/>
      <c r="C18" s="143"/>
      <c r="D18" s="143"/>
      <c r="E18" s="143"/>
      <c r="F18" s="143"/>
      <c r="G18" s="143"/>
    </row>
    <row r="19" spans="1:7" ht="15.75" hidden="1" customHeight="1" thickBot="1" x14ac:dyDescent="0.3">
      <c r="A19" s="143"/>
      <c r="B19" s="143"/>
      <c r="C19" s="143"/>
      <c r="D19" s="143"/>
      <c r="E19" s="143"/>
      <c r="F19" s="143"/>
      <c r="G19" s="143"/>
    </row>
    <row r="20" spans="1:7" ht="15.75" hidden="1" customHeight="1" thickBot="1" x14ac:dyDescent="0.3">
      <c r="A20" s="143"/>
      <c r="B20" s="143"/>
      <c r="C20" s="143"/>
      <c r="D20" s="143"/>
      <c r="E20" s="143"/>
      <c r="F20" s="143"/>
      <c r="G20" s="143"/>
    </row>
    <row r="21" spans="1:7" ht="15.75" hidden="1" customHeight="1" thickBot="1" x14ac:dyDescent="0.3">
      <c r="A21" s="143"/>
      <c r="B21" s="143"/>
      <c r="C21" s="143"/>
      <c r="D21" s="143"/>
      <c r="E21" s="143"/>
      <c r="F21" s="143"/>
      <c r="G21" s="143"/>
    </row>
    <row r="22" spans="1:7" ht="15.75" hidden="1" customHeight="1" thickBot="1" x14ac:dyDescent="0.3">
      <c r="A22" s="143"/>
      <c r="B22" s="143"/>
      <c r="C22" s="143"/>
      <c r="D22" s="143"/>
      <c r="E22" s="143"/>
      <c r="F22" s="143"/>
      <c r="G22" s="143"/>
    </row>
    <row r="23" spans="1:7" ht="15.75" hidden="1" customHeight="1" thickBot="1" x14ac:dyDescent="0.3">
      <c r="A23" s="143"/>
      <c r="B23" s="143"/>
      <c r="C23" s="143"/>
      <c r="D23" s="143"/>
      <c r="E23" s="143"/>
      <c r="F23" s="143"/>
      <c r="G23" s="143"/>
    </row>
    <row r="24" spans="1:7" x14ac:dyDescent="0.25">
      <c r="A24" s="146" t="s">
        <v>352</v>
      </c>
      <c r="B24" s="147"/>
      <c r="C24" s="147"/>
      <c r="D24" s="147"/>
      <c r="E24" s="148"/>
      <c r="F24" s="57"/>
      <c r="G24" s="57"/>
    </row>
    <row r="25" spans="1:7" ht="149.25" customHeight="1" x14ac:dyDescent="0.25">
      <c r="A25" s="144" t="s">
        <v>314</v>
      </c>
      <c r="B25" s="144"/>
      <c r="C25" s="145" t="s">
        <v>315</v>
      </c>
      <c r="D25" s="145" t="s">
        <v>316</v>
      </c>
      <c r="E25" s="145" t="s">
        <v>317</v>
      </c>
    </row>
    <row r="26" spans="1:7" x14ac:dyDescent="0.25">
      <c r="A26" s="144"/>
      <c r="B26" s="144"/>
      <c r="C26" s="145"/>
      <c r="D26" s="145"/>
      <c r="E26" s="145"/>
    </row>
    <row r="27" spans="1:7" x14ac:dyDescent="0.25">
      <c r="A27" s="144"/>
      <c r="B27" s="144"/>
      <c r="C27" s="145"/>
      <c r="D27" s="145"/>
      <c r="E27" s="145"/>
    </row>
    <row r="28" spans="1:7" x14ac:dyDescent="0.25">
      <c r="A28" s="144"/>
      <c r="B28" s="144"/>
      <c r="C28" s="145"/>
      <c r="D28" s="145"/>
      <c r="E28" s="145"/>
    </row>
    <row r="29" spans="1:7" ht="28.5" customHeight="1" x14ac:dyDescent="0.25">
      <c r="A29" s="141" t="s">
        <v>318</v>
      </c>
      <c r="B29" s="141"/>
      <c r="C29" s="63"/>
      <c r="D29" s="63"/>
      <c r="E29" s="64" t="s">
        <v>344</v>
      </c>
    </row>
    <row r="30" spans="1:7" ht="28.5" customHeight="1" x14ac:dyDescent="0.25">
      <c r="A30" s="141" t="s">
        <v>319</v>
      </c>
      <c r="B30" s="141"/>
      <c r="C30" s="63"/>
      <c r="D30" s="63"/>
      <c r="E30" s="65"/>
    </row>
    <row r="31" spans="1:7" ht="33" customHeight="1" x14ac:dyDescent="0.25">
      <c r="A31" s="66" t="s">
        <v>186</v>
      </c>
      <c r="B31" s="67" t="s">
        <v>321</v>
      </c>
      <c r="C31" s="68"/>
      <c r="D31" s="66"/>
      <c r="E31" s="69" t="s">
        <v>343</v>
      </c>
    </row>
    <row r="32" spans="1:7" x14ac:dyDescent="0.25">
      <c r="A32" s="70"/>
      <c r="B32" s="70"/>
      <c r="C32" s="71"/>
      <c r="D32" s="72"/>
      <c r="E32" s="73"/>
    </row>
    <row r="33" spans="1:17" ht="61.5" customHeight="1" x14ac:dyDescent="0.25">
      <c r="A33" s="64" t="s">
        <v>320</v>
      </c>
      <c r="B33" s="74" t="s">
        <v>324</v>
      </c>
      <c r="C33" s="64"/>
      <c r="D33" s="64" t="s">
        <v>341</v>
      </c>
      <c r="E33" s="65"/>
    </row>
    <row r="34" spans="1:17" ht="18" x14ac:dyDescent="0.35">
      <c r="A34" s="47" t="s">
        <v>325</v>
      </c>
      <c r="B34" s="6" t="s">
        <v>311</v>
      </c>
      <c r="C34" s="6" t="s">
        <v>329</v>
      </c>
      <c r="D34" s="6"/>
      <c r="E34" s="6"/>
    </row>
    <row r="35" spans="1:17" ht="18" x14ac:dyDescent="0.35">
      <c r="A35" s="47" t="s">
        <v>327</v>
      </c>
      <c r="B35" s="6" t="s">
        <v>326</v>
      </c>
      <c r="C35" s="6" t="s">
        <v>330</v>
      </c>
      <c r="D35" s="6"/>
      <c r="E35" s="6"/>
    </row>
    <row r="36" spans="1:17" ht="18" x14ac:dyDescent="0.35">
      <c r="A36" s="47" t="s">
        <v>328</v>
      </c>
      <c r="B36" s="6" t="s">
        <v>313</v>
      </c>
      <c r="C36" s="6" t="s">
        <v>331</v>
      </c>
      <c r="D36" s="6"/>
      <c r="E36" s="6"/>
    </row>
    <row r="37" spans="1:17" x14ac:dyDescent="0.25">
      <c r="A37" s="75" t="s">
        <v>332</v>
      </c>
      <c r="B37" s="76" t="s">
        <v>333</v>
      </c>
      <c r="C37" s="6"/>
      <c r="D37" s="6"/>
      <c r="E37" s="6"/>
    </row>
    <row r="38" spans="1:17" x14ac:dyDescent="0.25">
      <c r="A38" s="77"/>
      <c r="B38" s="77"/>
      <c r="C38" s="77"/>
      <c r="D38" s="77"/>
      <c r="E38" s="77"/>
    </row>
    <row r="39" spans="1:17" ht="30" x14ac:dyDescent="0.25">
      <c r="A39" s="78" t="s">
        <v>196</v>
      </c>
      <c r="B39" s="79" t="s">
        <v>334</v>
      </c>
      <c r="C39" s="80"/>
      <c r="D39" s="64" t="s">
        <v>342</v>
      </c>
      <c r="E39" s="69" t="s">
        <v>345</v>
      </c>
    </row>
    <row r="40" spans="1:17" ht="25.5" x14ac:dyDescent="0.25">
      <c r="A40" s="55" t="s">
        <v>335</v>
      </c>
      <c r="B40" s="59" t="s">
        <v>301</v>
      </c>
      <c r="C40" s="4" t="s">
        <v>354</v>
      </c>
      <c r="D40" s="6"/>
      <c r="E40" s="6"/>
    </row>
    <row r="41" spans="1:17" ht="76.5" x14ac:dyDescent="0.25">
      <c r="A41" s="55" t="s">
        <v>336</v>
      </c>
      <c r="B41" s="56" t="s">
        <v>303</v>
      </c>
      <c r="C41" s="4" t="s">
        <v>359</v>
      </c>
      <c r="D41" s="6"/>
      <c r="E41" s="6"/>
    </row>
    <row r="42" spans="1:17" ht="38.25" x14ac:dyDescent="0.25">
      <c r="A42" s="55" t="s">
        <v>337</v>
      </c>
      <c r="B42" s="56" t="s">
        <v>305</v>
      </c>
      <c r="C42" s="4" t="s">
        <v>358</v>
      </c>
      <c r="D42" s="6"/>
      <c r="E42" s="6"/>
    </row>
    <row r="43" spans="1:17" ht="153" x14ac:dyDescent="0.25">
      <c r="A43" s="55" t="s">
        <v>338</v>
      </c>
      <c r="B43" s="56" t="s">
        <v>307</v>
      </c>
      <c r="C43" s="4" t="s">
        <v>357</v>
      </c>
      <c r="D43" s="6"/>
      <c r="E43" s="6"/>
    </row>
    <row r="44" spans="1:17" ht="51" x14ac:dyDescent="0.25">
      <c r="A44" s="55" t="s">
        <v>339</v>
      </c>
      <c r="B44" s="56" t="s">
        <v>308</v>
      </c>
      <c r="C44" s="4" t="s">
        <v>356</v>
      </c>
      <c r="D44" s="6"/>
      <c r="E44" s="6"/>
    </row>
    <row r="45" spans="1:17" ht="114.75" x14ac:dyDescent="0.25">
      <c r="A45" s="55" t="s">
        <v>340</v>
      </c>
      <c r="B45" s="56" t="s">
        <v>310</v>
      </c>
      <c r="C45" s="4" t="s">
        <v>355</v>
      </c>
      <c r="D45" s="6"/>
      <c r="E45" s="6"/>
    </row>
    <row r="46" spans="1:17" x14ac:dyDescent="0.25">
      <c r="A46" s="15"/>
      <c r="B46" s="15"/>
      <c r="C46" s="15"/>
      <c r="D46" s="15"/>
      <c r="E46" s="15"/>
    </row>
    <row r="47" spans="1:17" x14ac:dyDescent="0.25">
      <c r="A47" s="15"/>
      <c r="B47" s="15"/>
      <c r="C47" s="15"/>
      <c r="D47" s="15"/>
      <c r="E47" s="15"/>
    </row>
    <row r="48" spans="1:17" ht="15" customHeight="1" x14ac:dyDescent="0.25">
      <c r="A48" s="15"/>
      <c r="B48" s="15"/>
      <c r="C48" s="15"/>
      <c r="D48" s="15"/>
      <c r="E48" s="15"/>
      <c r="F48" s="15"/>
      <c r="G48" s="15"/>
      <c r="H48" s="15"/>
      <c r="I48" s="15"/>
      <c r="J48" s="15"/>
      <c r="K48" s="15"/>
      <c r="L48" s="15"/>
      <c r="M48" s="15"/>
      <c r="N48" s="15"/>
      <c r="O48" s="15"/>
      <c r="P48" s="15"/>
      <c r="Q48" s="15"/>
    </row>
    <row r="49" spans="1:27" x14ac:dyDescent="0.25">
      <c r="A49" s="15"/>
      <c r="B49" s="15"/>
      <c r="C49" s="15"/>
      <c r="D49" s="15"/>
      <c r="E49" s="15"/>
      <c r="F49" s="15"/>
      <c r="G49" s="15"/>
      <c r="H49" s="15"/>
      <c r="I49" s="15"/>
      <c r="J49" s="15"/>
      <c r="K49" s="15"/>
      <c r="L49" s="15"/>
      <c r="M49" s="15"/>
      <c r="N49" s="15"/>
      <c r="O49" s="15"/>
      <c r="P49" s="15"/>
      <c r="Q49" s="15"/>
    </row>
    <row r="50" spans="1:27" ht="18.75" customHeight="1" x14ac:dyDescent="0.25">
      <c r="A50" s="15"/>
      <c r="B50" s="15"/>
      <c r="C50" s="15"/>
      <c r="D50" s="15"/>
      <c r="E50" s="15"/>
      <c r="F50" s="15"/>
      <c r="G50" s="15"/>
      <c r="H50" s="15"/>
      <c r="I50" s="15"/>
      <c r="J50" s="15"/>
      <c r="K50" s="15"/>
      <c r="L50" s="15"/>
      <c r="M50" s="15"/>
      <c r="N50" s="15"/>
      <c r="O50" s="15"/>
      <c r="P50" s="15"/>
      <c r="Q50" s="15"/>
    </row>
    <row r="51" spans="1:27" x14ac:dyDescent="0.25">
      <c r="A51" s="15"/>
      <c r="B51" s="15"/>
      <c r="C51" s="15"/>
      <c r="D51" s="15"/>
      <c r="E51" s="15"/>
      <c r="F51" s="15"/>
      <c r="G51" s="15"/>
      <c r="H51" s="15"/>
      <c r="I51" s="15"/>
      <c r="J51" s="15"/>
      <c r="K51" s="15"/>
      <c r="L51" s="15"/>
      <c r="M51" s="15"/>
      <c r="N51" s="15"/>
      <c r="O51" s="15"/>
      <c r="P51" s="15"/>
      <c r="Q51" s="15"/>
    </row>
    <row r="52" spans="1:27" x14ac:dyDescent="0.25">
      <c r="A52" s="15"/>
      <c r="B52" s="15"/>
      <c r="C52" s="15"/>
      <c r="D52" s="15"/>
      <c r="E52" s="15"/>
      <c r="F52" s="15"/>
      <c r="G52" s="15"/>
      <c r="H52" s="15"/>
      <c r="I52" s="15"/>
      <c r="J52" s="15"/>
      <c r="K52" s="15"/>
      <c r="L52" s="15"/>
      <c r="M52" s="15"/>
      <c r="N52" s="15"/>
      <c r="O52" s="15"/>
      <c r="P52" s="15"/>
    </row>
    <row r="53" spans="1:27" ht="15.75"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40"/>
      <c r="Z53" s="140"/>
      <c r="AA53" s="140"/>
    </row>
    <row r="54" spans="1:27" x14ac:dyDescent="0.25">
      <c r="A54" s="15"/>
      <c r="B54" s="15"/>
      <c r="C54" s="15"/>
      <c r="D54" s="15"/>
      <c r="E54" s="15"/>
      <c r="F54" s="15"/>
      <c r="G54" s="15"/>
      <c r="H54" s="15"/>
      <c r="I54" s="15"/>
      <c r="J54" s="15"/>
      <c r="K54" s="15"/>
      <c r="L54" s="15"/>
      <c r="M54" s="15"/>
      <c r="N54" s="15"/>
      <c r="O54" s="15"/>
      <c r="P54" s="15"/>
      <c r="Q54" s="15"/>
      <c r="R54" s="15"/>
      <c r="S54" s="15"/>
      <c r="T54" s="15"/>
    </row>
    <row r="55" spans="1:27" x14ac:dyDescent="0.25">
      <c r="A55" s="15"/>
      <c r="B55" s="15"/>
      <c r="C55" s="15"/>
      <c r="D55" s="15"/>
      <c r="E55" s="15"/>
      <c r="F55" s="15"/>
      <c r="G55" s="15"/>
      <c r="H55" s="15"/>
      <c r="I55" s="15"/>
      <c r="J55" s="15"/>
      <c r="K55" s="15"/>
      <c r="L55" s="15"/>
      <c r="M55" s="15"/>
      <c r="N55" s="15"/>
      <c r="O55" s="15"/>
      <c r="P55" s="15"/>
    </row>
    <row r="56" spans="1:27"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row>
    <row r="57" spans="1:27" ht="15.75" x14ac:dyDescent="0.25">
      <c r="A57" s="61"/>
      <c r="B57" s="61"/>
      <c r="C57" s="61"/>
      <c r="D57" s="61"/>
      <c r="E57" s="61"/>
      <c r="F57" s="61"/>
      <c r="G57" s="61"/>
      <c r="H57" s="61"/>
      <c r="I57" s="61"/>
      <c r="J57" s="61"/>
      <c r="K57" s="61"/>
      <c r="L57" s="61"/>
      <c r="M57" s="61"/>
      <c r="N57" s="61"/>
      <c r="O57" s="61"/>
      <c r="P57" s="61"/>
      <c r="Q57" s="61"/>
      <c r="R57" s="61"/>
      <c r="S57" s="61"/>
    </row>
    <row r="58" spans="1:27" s="61" customFormat="1" ht="15" customHeight="1" x14ac:dyDescent="0.25"/>
    <row r="59" spans="1:27" s="61" customFormat="1" ht="18.75" customHeight="1" x14ac:dyDescent="0.25"/>
    <row r="60" spans="1:27" s="61" customFormat="1" ht="15" customHeight="1" x14ac:dyDescent="0.25"/>
    <row r="61" spans="1:27" s="61" customFormat="1" ht="15" customHeight="1" x14ac:dyDescent="0.25"/>
    <row r="62" spans="1:27" s="61" customFormat="1" ht="15" customHeight="1" x14ac:dyDescent="0.25"/>
    <row r="63" spans="1:27" x14ac:dyDescent="0.25">
      <c r="A63" s="62"/>
      <c r="B63" s="62"/>
      <c r="C63" s="62"/>
      <c r="D63" s="62"/>
      <c r="E63" s="62"/>
      <c r="F63" s="62"/>
      <c r="G63" s="62"/>
      <c r="H63" s="62"/>
      <c r="I63" s="62"/>
      <c r="J63" s="62"/>
      <c r="K63" s="62"/>
      <c r="L63" s="62"/>
      <c r="M63" s="62"/>
      <c r="N63" s="62"/>
      <c r="O63" s="62"/>
      <c r="P63" s="62"/>
      <c r="Q63" s="62"/>
      <c r="R63" s="62"/>
      <c r="S63" s="62"/>
      <c r="T63" s="62"/>
      <c r="U63" s="62"/>
      <c r="V63" s="62"/>
    </row>
    <row r="64" spans="1:27" x14ac:dyDescent="0.25">
      <c r="A64" s="15"/>
      <c r="B64" s="15"/>
      <c r="C64" s="15"/>
      <c r="D64" s="15"/>
      <c r="E64" s="15"/>
      <c r="F64" s="15"/>
      <c r="G64" s="15"/>
      <c r="H64" s="15"/>
      <c r="I64" s="15"/>
      <c r="J64" s="15"/>
      <c r="K64" s="15"/>
      <c r="L64" s="15"/>
      <c r="M64" s="15"/>
      <c r="N64" s="15"/>
      <c r="O64" s="15"/>
      <c r="P64" s="15"/>
    </row>
    <row r="65" spans="1:16" x14ac:dyDescent="0.25">
      <c r="A65" s="15"/>
      <c r="B65" s="15"/>
      <c r="C65" s="15"/>
      <c r="D65" s="15"/>
      <c r="E65" s="15"/>
      <c r="F65" s="15"/>
      <c r="G65" s="15"/>
      <c r="H65" s="15"/>
      <c r="I65" s="15"/>
      <c r="J65" s="15"/>
      <c r="K65" s="15"/>
      <c r="L65" s="15"/>
      <c r="M65" s="15"/>
      <c r="N65" s="15"/>
      <c r="O65" s="15"/>
      <c r="P65" s="15"/>
    </row>
    <row r="66" spans="1:16" x14ac:dyDescent="0.25">
      <c r="A66" s="15"/>
      <c r="B66" s="15"/>
      <c r="C66" s="15"/>
      <c r="D66" s="15"/>
      <c r="E66" s="15"/>
      <c r="F66" s="15"/>
      <c r="G66" s="15"/>
      <c r="H66" s="15"/>
      <c r="I66" s="15"/>
      <c r="J66" s="15"/>
      <c r="K66" s="15"/>
      <c r="L66" s="15"/>
      <c r="M66" s="15"/>
      <c r="N66" s="15"/>
      <c r="O66" s="15"/>
      <c r="P66" s="15"/>
    </row>
    <row r="67" spans="1:16" x14ac:dyDescent="0.25">
      <c r="A67" s="15"/>
      <c r="B67" s="15"/>
      <c r="C67" s="15"/>
      <c r="D67" s="15"/>
      <c r="E67" s="15"/>
      <c r="F67" s="15"/>
      <c r="G67" s="15"/>
      <c r="H67" s="15"/>
      <c r="I67" s="15"/>
      <c r="J67" s="15"/>
      <c r="K67" s="15"/>
      <c r="L67" s="15"/>
      <c r="M67" s="15"/>
      <c r="N67" s="15"/>
      <c r="O67" s="15"/>
      <c r="P67" s="15"/>
    </row>
    <row r="68" spans="1:16" x14ac:dyDescent="0.25">
      <c r="A68" s="15"/>
      <c r="B68" s="15"/>
      <c r="C68" s="15"/>
      <c r="D68" s="15"/>
      <c r="E68" s="15"/>
      <c r="F68" s="15"/>
      <c r="G68" s="15"/>
      <c r="H68" s="15"/>
      <c r="I68" s="15"/>
      <c r="J68" s="15"/>
      <c r="K68" s="15"/>
      <c r="L68" s="15"/>
      <c r="M68" s="15"/>
      <c r="N68" s="15"/>
      <c r="O68" s="15"/>
      <c r="P68" s="15"/>
    </row>
    <row r="69" spans="1:16" x14ac:dyDescent="0.25">
      <c r="A69" s="15"/>
      <c r="B69" s="15"/>
      <c r="C69" s="15"/>
      <c r="D69" s="15"/>
      <c r="E69" s="15"/>
      <c r="F69" s="15"/>
      <c r="G69" s="15"/>
      <c r="H69" s="15"/>
      <c r="I69" s="15"/>
      <c r="J69" s="15"/>
      <c r="K69" s="15"/>
      <c r="L69" s="15"/>
      <c r="M69" s="15"/>
      <c r="N69" s="15"/>
      <c r="O69" s="15"/>
      <c r="P69" s="15"/>
    </row>
    <row r="70" spans="1:16" x14ac:dyDescent="0.25">
      <c r="A70" s="15"/>
      <c r="B70" s="15"/>
      <c r="C70" s="15"/>
      <c r="D70" s="15"/>
      <c r="E70" s="15"/>
      <c r="F70" s="15"/>
      <c r="G70" s="15"/>
      <c r="H70" s="15"/>
      <c r="I70" s="15"/>
      <c r="J70" s="15"/>
      <c r="K70" s="15"/>
      <c r="L70" s="15"/>
      <c r="M70" s="15"/>
      <c r="N70" s="15"/>
      <c r="O70" s="15"/>
      <c r="P70" s="15"/>
    </row>
    <row r="71" spans="1:16" x14ac:dyDescent="0.25">
      <c r="A71" s="15"/>
      <c r="B71" s="15"/>
      <c r="C71" s="15"/>
      <c r="D71" s="15"/>
      <c r="E71" s="15"/>
      <c r="F71" s="15"/>
      <c r="G71" s="15"/>
      <c r="H71" s="15"/>
      <c r="I71" s="15"/>
      <c r="J71" s="15"/>
      <c r="K71" s="15"/>
      <c r="L71" s="15"/>
      <c r="M71" s="15"/>
      <c r="N71" s="15"/>
      <c r="O71" s="15"/>
      <c r="P71" s="15"/>
    </row>
    <row r="72" spans="1:16" x14ac:dyDescent="0.25">
      <c r="A72" s="15"/>
      <c r="B72" s="15"/>
      <c r="C72" s="15"/>
      <c r="D72" s="15"/>
      <c r="E72" s="15"/>
      <c r="F72" s="15"/>
      <c r="G72" s="15"/>
      <c r="H72" s="15"/>
      <c r="I72" s="15"/>
      <c r="J72" s="15"/>
      <c r="K72" s="15"/>
      <c r="L72" s="15"/>
      <c r="M72" s="15"/>
      <c r="N72" s="15"/>
      <c r="O72" s="15"/>
      <c r="P72" s="15"/>
    </row>
    <row r="73" spans="1:16" x14ac:dyDescent="0.25">
      <c r="A73" s="15"/>
      <c r="B73" s="15"/>
      <c r="C73" s="15"/>
      <c r="D73" s="15"/>
      <c r="E73" s="15"/>
      <c r="F73" s="15"/>
      <c r="G73" s="15"/>
      <c r="H73" s="15"/>
      <c r="I73" s="15"/>
      <c r="J73" s="15"/>
      <c r="K73" s="15"/>
      <c r="L73" s="15"/>
      <c r="M73" s="15"/>
      <c r="N73" s="15"/>
      <c r="O73" s="15"/>
      <c r="P73" s="15"/>
    </row>
    <row r="80" spans="1:16" x14ac:dyDescent="0.25">
      <c r="A80" s="15"/>
      <c r="B80" s="15"/>
      <c r="C80" s="15"/>
      <c r="D80" s="15"/>
      <c r="E80" s="15"/>
      <c r="F80" s="15"/>
      <c r="G80" s="15"/>
    </row>
    <row r="81" spans="1:7" x14ac:dyDescent="0.25">
      <c r="A81" s="15"/>
      <c r="B81" s="15"/>
      <c r="C81" s="15"/>
      <c r="D81" s="15"/>
      <c r="E81" s="15"/>
      <c r="F81" s="15"/>
      <c r="G81" s="15"/>
    </row>
    <row r="82" spans="1:7" x14ac:dyDescent="0.25">
      <c r="A82" s="15"/>
      <c r="B82" s="15"/>
      <c r="C82" s="15"/>
      <c r="D82" s="15"/>
      <c r="E82" s="15"/>
      <c r="F82" s="15"/>
      <c r="G82" s="15"/>
    </row>
  </sheetData>
  <mergeCells count="9">
    <mergeCell ref="Y53:AA53"/>
    <mergeCell ref="A29:B29"/>
    <mergeCell ref="A30:B30"/>
    <mergeCell ref="A1:G23"/>
    <mergeCell ref="A25:B28"/>
    <mergeCell ref="C25:C28"/>
    <mergeCell ref="D25:D28"/>
    <mergeCell ref="E25:E28"/>
    <mergeCell ref="A24:E24"/>
  </mergeCells>
  <phoneticPr fontId="23" type="noConversion"/>
  <pageMargins left="0.70866141732283472" right="0.70866141732283472" top="0.74803149606299213" bottom="0.74803149606299213" header="0.31496062992125984" footer="0.31496062992125984"/>
  <pageSetup paperSize="9" scale="88" fitToWidth="0" orientation="landscape"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0"/>
  <sheetViews>
    <sheetView zoomScaleNormal="100" workbookViewId="0">
      <selection activeCell="I176" sqref="I176"/>
    </sheetView>
  </sheetViews>
  <sheetFormatPr defaultRowHeight="15" x14ac:dyDescent="0.25"/>
  <sheetData>
    <row r="1" spans="1:27" ht="28.5" customHeight="1" x14ac:dyDescent="0.25">
      <c r="A1" s="149" t="s">
        <v>368</v>
      </c>
      <c r="B1" s="150"/>
      <c r="C1" s="150"/>
      <c r="D1" s="150"/>
      <c r="E1" s="150"/>
      <c r="F1" s="150"/>
      <c r="G1" s="150"/>
      <c r="H1" s="150"/>
      <c r="I1" s="150"/>
      <c r="J1" s="150"/>
      <c r="K1" s="150"/>
      <c r="L1" s="150"/>
      <c r="M1" s="150"/>
      <c r="N1" s="150"/>
      <c r="O1" s="60"/>
      <c r="P1" s="60"/>
      <c r="Q1" s="60"/>
      <c r="R1" s="60"/>
      <c r="S1" s="60"/>
      <c r="T1" s="60"/>
      <c r="U1" s="60"/>
      <c r="V1" s="60"/>
      <c r="W1" s="60"/>
      <c r="X1" s="60"/>
    </row>
    <row r="2" spans="1:27" ht="45" customHeight="1" x14ac:dyDescent="0.25">
      <c r="A2" s="149" t="s">
        <v>360</v>
      </c>
      <c r="B2" s="149"/>
      <c r="C2" s="149"/>
      <c r="D2" s="149"/>
      <c r="E2" s="149"/>
      <c r="F2" s="149"/>
      <c r="G2" s="149"/>
      <c r="H2" s="149"/>
      <c r="I2" s="149"/>
      <c r="J2" s="149"/>
      <c r="K2" s="149"/>
      <c r="L2" s="149"/>
      <c r="M2" s="149"/>
      <c r="N2" s="149"/>
      <c r="O2" s="81"/>
      <c r="P2" s="81"/>
      <c r="Q2" s="81"/>
      <c r="R2" s="81"/>
      <c r="S2" s="81"/>
      <c r="T2" s="81"/>
      <c r="U2" s="81"/>
      <c r="V2" s="81"/>
      <c r="W2" s="81"/>
      <c r="X2" s="81"/>
      <c r="Y2" s="81"/>
    </row>
    <row r="3" spans="1:27" ht="18.75" customHeight="1" x14ac:dyDescent="0.25">
      <c r="A3" s="156" t="s">
        <v>349</v>
      </c>
      <c r="B3" s="156"/>
      <c r="C3" s="156"/>
      <c r="D3" s="156"/>
      <c r="E3" s="156"/>
      <c r="F3" s="156"/>
      <c r="G3" s="156"/>
      <c r="H3" s="156"/>
      <c r="I3" s="156"/>
      <c r="J3" s="156"/>
      <c r="K3" s="15"/>
      <c r="L3" s="15"/>
      <c r="M3" s="15"/>
      <c r="N3" s="15"/>
      <c r="O3" s="15"/>
      <c r="P3" s="15"/>
    </row>
    <row r="4" spans="1:27" ht="57" customHeight="1" x14ac:dyDescent="0.25">
      <c r="A4" s="151" t="s">
        <v>363</v>
      </c>
      <c r="B4" s="151"/>
      <c r="C4" s="151"/>
      <c r="D4" s="151"/>
      <c r="E4" s="151"/>
      <c r="F4" s="151"/>
      <c r="G4" s="151"/>
      <c r="H4" s="151"/>
      <c r="I4" s="151"/>
      <c r="J4" s="151"/>
      <c r="K4" s="151"/>
      <c r="L4" s="151"/>
      <c r="M4" s="151"/>
      <c r="N4" s="151"/>
      <c r="O4" s="61"/>
      <c r="P4" s="61"/>
    </row>
    <row r="5" spans="1:27" ht="65.25" customHeight="1" x14ac:dyDescent="0.25">
      <c r="A5" s="157"/>
      <c r="B5" s="157"/>
      <c r="C5" s="157"/>
      <c r="D5" s="157"/>
      <c r="E5" s="157"/>
      <c r="F5" s="157"/>
      <c r="G5" s="157"/>
      <c r="H5" s="157"/>
      <c r="I5" s="157"/>
      <c r="J5" s="157"/>
      <c r="K5" s="157"/>
      <c r="L5" s="157"/>
      <c r="M5" s="157"/>
      <c r="N5" s="157"/>
      <c r="O5" s="157"/>
      <c r="P5" s="157"/>
    </row>
    <row r="6" spans="1:27" ht="83.25" customHeight="1" x14ac:dyDescent="0.25">
      <c r="A6" s="140" t="s">
        <v>367</v>
      </c>
      <c r="B6" s="140"/>
      <c r="C6" s="140"/>
      <c r="D6" s="140"/>
      <c r="E6" s="140"/>
      <c r="F6" s="140"/>
      <c r="G6" s="140"/>
      <c r="H6" s="140"/>
      <c r="I6" s="140"/>
      <c r="J6" s="140"/>
      <c r="K6" s="140"/>
      <c r="L6" s="140"/>
      <c r="M6" s="140"/>
      <c r="N6" s="140"/>
      <c r="O6" s="82"/>
      <c r="P6" s="82"/>
      <c r="Q6" s="82"/>
      <c r="R6" s="82"/>
      <c r="S6" s="82"/>
      <c r="T6" s="82"/>
      <c r="U6" s="82"/>
      <c r="V6" s="82"/>
      <c r="W6" s="82"/>
      <c r="X6" s="82"/>
      <c r="Y6" s="140"/>
      <c r="Z6" s="140"/>
      <c r="AA6" s="140"/>
    </row>
    <row r="7" spans="1:27" ht="32.25" customHeight="1" x14ac:dyDescent="0.25">
      <c r="A7" s="151" t="s">
        <v>362</v>
      </c>
      <c r="B7" s="151"/>
      <c r="C7" s="151"/>
      <c r="D7" s="151"/>
      <c r="E7" s="151"/>
      <c r="F7" s="151"/>
      <c r="G7" s="151"/>
      <c r="H7" s="151"/>
      <c r="I7" s="151"/>
      <c r="J7" s="151"/>
      <c r="K7" s="151"/>
      <c r="L7" s="151"/>
      <c r="M7" s="151"/>
      <c r="N7" s="151"/>
      <c r="O7" s="61"/>
      <c r="P7" s="61"/>
      <c r="Q7" s="61"/>
      <c r="R7" s="61"/>
      <c r="S7" s="61"/>
      <c r="T7" s="61"/>
    </row>
    <row r="8" spans="1:27" ht="41.25" customHeight="1" x14ac:dyDescent="0.25">
      <c r="A8" s="155"/>
      <c r="B8" s="155"/>
      <c r="C8" s="155"/>
      <c r="D8" s="155"/>
      <c r="E8" s="155"/>
      <c r="F8" s="155"/>
      <c r="G8" s="155"/>
      <c r="H8" s="155"/>
      <c r="I8" s="155"/>
      <c r="J8" s="15"/>
      <c r="K8" s="15"/>
      <c r="L8" s="15"/>
      <c r="M8" s="15"/>
      <c r="N8" s="15"/>
      <c r="O8" s="15"/>
      <c r="P8" s="15"/>
    </row>
    <row r="9" spans="1:27" ht="57" customHeight="1" x14ac:dyDescent="0.25">
      <c r="A9" s="140" t="s">
        <v>365</v>
      </c>
      <c r="B9" s="140"/>
      <c r="C9" s="140"/>
      <c r="D9" s="140"/>
      <c r="E9" s="140"/>
      <c r="F9" s="140"/>
      <c r="G9" s="140"/>
      <c r="H9" s="140"/>
      <c r="I9" s="140"/>
      <c r="J9" s="140"/>
      <c r="K9" s="140"/>
      <c r="L9" s="140"/>
      <c r="M9" s="140"/>
      <c r="N9" s="140"/>
      <c r="O9" s="82"/>
      <c r="P9" s="82"/>
      <c r="Q9" s="82"/>
      <c r="R9" s="82"/>
      <c r="S9" s="82"/>
      <c r="T9" s="82"/>
      <c r="U9" s="82"/>
      <c r="V9" s="82"/>
      <c r="W9" s="82"/>
      <c r="X9" s="82"/>
    </row>
    <row r="10" spans="1:27" ht="47.25" customHeight="1" x14ac:dyDescent="0.25">
      <c r="A10" s="151" t="s">
        <v>361</v>
      </c>
      <c r="B10" s="152"/>
      <c r="C10" s="152"/>
      <c r="D10" s="152"/>
      <c r="E10" s="152"/>
      <c r="F10" s="152"/>
      <c r="G10" s="152"/>
      <c r="H10" s="152"/>
      <c r="I10" s="152"/>
      <c r="J10" s="152"/>
      <c r="K10" s="152"/>
      <c r="L10" s="152"/>
      <c r="M10" s="152"/>
      <c r="N10" s="152"/>
      <c r="O10" s="61"/>
      <c r="P10" s="61"/>
      <c r="Q10" s="61"/>
      <c r="R10" s="61"/>
      <c r="S10" s="61"/>
    </row>
    <row r="11" spans="1:27" s="155" customFormat="1" x14ac:dyDescent="0.25">
      <c r="A11" s="155" t="s">
        <v>346</v>
      </c>
    </row>
    <row r="12" spans="1:27" s="155" customFormat="1" ht="18.75" customHeight="1" x14ac:dyDescent="0.25"/>
    <row r="13" spans="1:27" s="155" customFormat="1" ht="2.25" customHeight="1" x14ac:dyDescent="0.25"/>
    <row r="14" spans="1:27" s="155" customFormat="1" hidden="1" x14ac:dyDescent="0.25"/>
    <row r="15" spans="1:27" s="155" customFormat="1" hidden="1" x14ac:dyDescent="0.25"/>
    <row r="16" spans="1:27" ht="30.75" customHeight="1" x14ac:dyDescent="0.25">
      <c r="A16" s="153" t="s">
        <v>366</v>
      </c>
      <c r="B16" s="154"/>
      <c r="C16" s="154"/>
      <c r="D16" s="154"/>
      <c r="E16" s="154"/>
      <c r="F16" s="154"/>
      <c r="G16" s="154"/>
      <c r="H16" s="154"/>
      <c r="I16" s="154"/>
      <c r="J16" s="154"/>
      <c r="K16" s="154"/>
      <c r="L16" s="154"/>
      <c r="M16" s="154"/>
      <c r="N16" s="154"/>
      <c r="O16" s="62"/>
      <c r="P16" s="62"/>
      <c r="Q16" s="62"/>
      <c r="R16" s="62"/>
      <c r="S16" s="62"/>
      <c r="T16" s="62"/>
      <c r="U16" s="62"/>
      <c r="V16" s="62"/>
    </row>
    <row r="17" spans="1:16" x14ac:dyDescent="0.25">
      <c r="A17" s="15"/>
      <c r="B17" s="15"/>
      <c r="C17" s="15"/>
      <c r="D17" s="15"/>
      <c r="E17" s="15"/>
      <c r="F17" s="15"/>
      <c r="G17" s="15"/>
      <c r="H17" s="15"/>
      <c r="I17" s="15"/>
      <c r="J17" s="15"/>
      <c r="K17" s="15"/>
      <c r="L17" s="15"/>
      <c r="M17" s="15"/>
      <c r="N17" s="15"/>
      <c r="O17" s="15"/>
      <c r="P17" s="15"/>
    </row>
    <row r="18" spans="1:16" x14ac:dyDescent="0.25">
      <c r="A18" s="15"/>
      <c r="B18" s="15"/>
      <c r="C18" s="15"/>
      <c r="D18" s="15"/>
      <c r="E18" s="15"/>
      <c r="F18" s="15"/>
      <c r="G18" s="15"/>
      <c r="H18" s="15"/>
      <c r="I18" s="15"/>
      <c r="J18" s="15"/>
      <c r="K18" s="15"/>
      <c r="L18" s="15"/>
      <c r="M18" s="15"/>
      <c r="N18" s="15"/>
      <c r="O18" s="15"/>
      <c r="P18" s="15"/>
    </row>
    <row r="19" spans="1:16" x14ac:dyDescent="0.25">
      <c r="A19" s="15"/>
      <c r="B19" s="15"/>
      <c r="C19" s="15"/>
      <c r="D19" s="15"/>
      <c r="E19" s="15"/>
      <c r="F19" s="15"/>
      <c r="G19" s="15"/>
      <c r="H19" s="15"/>
      <c r="I19" s="15"/>
      <c r="J19" s="15"/>
      <c r="K19" s="15"/>
      <c r="L19" s="15"/>
      <c r="M19" s="15"/>
      <c r="N19" s="15"/>
      <c r="O19" s="15"/>
      <c r="P19" s="15"/>
    </row>
    <row r="20" spans="1:16" x14ac:dyDescent="0.25">
      <c r="A20" s="15"/>
      <c r="B20" s="15"/>
      <c r="C20" s="15"/>
      <c r="D20" s="15"/>
      <c r="E20" s="15"/>
      <c r="F20" s="15"/>
      <c r="G20" s="15"/>
      <c r="H20" s="15"/>
      <c r="I20" s="15"/>
      <c r="J20" s="15"/>
      <c r="K20" s="15"/>
      <c r="L20" s="15"/>
      <c r="M20" s="15"/>
      <c r="N20" s="15"/>
      <c r="O20" s="15"/>
      <c r="P20" s="15"/>
    </row>
  </sheetData>
  <mergeCells count="13">
    <mergeCell ref="A1:N1"/>
    <mergeCell ref="A10:N10"/>
    <mergeCell ref="A16:N16"/>
    <mergeCell ref="Y6:AA6"/>
    <mergeCell ref="A8:I8"/>
    <mergeCell ref="A11:XFD15"/>
    <mergeCell ref="A2:N2"/>
    <mergeCell ref="A4:N4"/>
    <mergeCell ref="A6:N6"/>
    <mergeCell ref="A7:N7"/>
    <mergeCell ref="A9:N9"/>
    <mergeCell ref="A3:J3"/>
    <mergeCell ref="A5:P5"/>
  </mergeCells>
  <pageMargins left="0.7" right="0.7" top="0.75" bottom="0.75" header="0.3" footer="0.3"/>
  <pageSetup paperSize="9" scale="92" orientation="landscape" r:id="rId1"/>
  <drawing r:id="rId2"/>
  <legacyDrawing r:id="rId3"/>
  <oleObjects>
    <mc:AlternateContent xmlns:mc="http://schemas.openxmlformats.org/markup-compatibility/2006">
      <mc:Choice Requires="x14">
        <oleObject progId="Equation.3" shapeId="4097" r:id="rId4">
          <objectPr defaultSize="0" autoPict="0" r:id="rId5">
            <anchor moveWithCells="1" sizeWithCells="1">
              <from>
                <xdr:col>0</xdr:col>
                <xdr:colOff>314325</xdr:colOff>
                <xdr:row>4</xdr:row>
                <xdr:rowOff>85725</xdr:rowOff>
              </from>
              <to>
                <xdr:col>1</xdr:col>
                <xdr:colOff>1095375</xdr:colOff>
                <xdr:row>4</xdr:row>
                <xdr:rowOff>771525</xdr:rowOff>
              </to>
            </anchor>
          </objectPr>
        </oleObject>
      </mc:Choice>
      <mc:Fallback>
        <oleObject progId="Equation.3" shapeId="4097" r:id="rId4"/>
      </mc:Fallback>
    </mc:AlternateContent>
    <mc:AlternateContent xmlns:mc="http://schemas.openxmlformats.org/markup-compatibility/2006">
      <mc:Choice Requires="x14">
        <oleObject progId="Equation.3" shapeId="4098" r:id="rId6">
          <objectPr defaultSize="0" autoPict="0" r:id="rId7">
            <anchor moveWithCells="1" sizeWithCells="1">
              <from>
                <xdr:col>1</xdr:col>
                <xdr:colOff>28575</xdr:colOff>
                <xdr:row>6</xdr:row>
                <xdr:rowOff>180975</xdr:rowOff>
              </from>
              <to>
                <xdr:col>3</xdr:col>
                <xdr:colOff>400050</xdr:colOff>
                <xdr:row>7</xdr:row>
                <xdr:rowOff>485775</xdr:rowOff>
              </to>
            </anchor>
          </objectPr>
        </oleObject>
      </mc:Choice>
      <mc:Fallback>
        <oleObject progId="Equation.3" shapeId="4098" r:id="rId6"/>
      </mc:Fallback>
    </mc:AlternateContent>
    <mc:AlternateContent xmlns:mc="http://schemas.openxmlformats.org/markup-compatibility/2006">
      <mc:Choice Requires="x14">
        <oleObject progId="Equation.3" shapeId="4099" r:id="rId8">
          <objectPr defaultSize="0" autoPict="0" r:id="rId9">
            <anchor moveWithCells="1" sizeWithCells="1">
              <from>
                <xdr:col>2</xdr:col>
                <xdr:colOff>0</xdr:colOff>
                <xdr:row>10</xdr:row>
                <xdr:rowOff>0</xdr:rowOff>
              </from>
              <to>
                <xdr:col>2</xdr:col>
                <xdr:colOff>1333500</xdr:colOff>
                <xdr:row>13</xdr:row>
                <xdr:rowOff>0</xdr:rowOff>
              </to>
            </anchor>
          </objectPr>
        </oleObject>
      </mc:Choice>
      <mc:Fallback>
        <oleObject progId="Equation.3" shapeId="4099"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Pasiūlymo 1 priedas</vt:lpstr>
      <vt:lpstr>Pasiūlymo tęsinys</vt:lpstr>
      <vt:lpstr>Pasiūlymų vertinimo kriterijai</vt:lpstr>
      <vt:lpstr>Apskaičiavimo tvarka</vt:lpstr>
      <vt:lpstr>'Pasiūlymų vertinimo kriterijai'!OLE_LINK1</vt:lpstr>
      <vt:lpstr>'Apskaičiavimo tvarka'!Print_Area</vt:lpstr>
      <vt:lpstr>'Pasiūlymų vertinimo kriterijai'!Print_Area</vt:lpstr>
      <vt:lpstr>'Pasiūlymo 1 priedas'!Print_Titles</vt:lpstr>
      <vt:lpstr>'Pasiūlymų vertinimo kriterijai'!Print_Titles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User</cp:lastModifiedBy>
  <cp:lastPrinted>2022-04-20T06:12:12Z</cp:lastPrinted>
  <dcterms:created xsi:type="dcterms:W3CDTF">2015-06-05T18:19:34Z</dcterms:created>
  <dcterms:modified xsi:type="dcterms:W3CDTF">2022-05-02T11:49:02Z</dcterms:modified>
</cp:coreProperties>
</file>